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7085" yWindow="45" windowWidth="11550" windowHeight="12315" activeTab="3"/>
  </bookViews>
  <sheets>
    <sheet name="Legenda sintetica" sheetId="8" r:id="rId1"/>
    <sheet name="Superfici 1994" sheetId="6" r:id="rId2"/>
    <sheet name="Superfici 2011" sheetId="10" r:id="rId3"/>
    <sheet name="variazioni 1994-2011" sheetId="7" r:id="rId4"/>
    <sheet name="sintesi variazioni 1994-2011" sheetId="5" r:id="rId5"/>
  </sheets>
  <definedNames>
    <definedName name="_xlnm._FilterDatabase" localSheetId="0" hidden="1">'Legenda sintetica'!$A$1:$C$29</definedName>
    <definedName name="_xlnm.Print_Area" localSheetId="3">'variazioni 1994-2011'!$A$1:$O$33</definedName>
  </definedNames>
  <calcPr calcId="145621"/>
</workbook>
</file>

<file path=xl/calcChain.xml><?xml version="1.0" encoding="utf-8"?>
<calcChain xmlns="http://schemas.openxmlformats.org/spreadsheetml/2006/main">
  <c r="O28" i="7" l="1"/>
  <c r="N28" i="7"/>
  <c r="N31" i="7"/>
  <c r="O31" i="7"/>
  <c r="O21" i="7"/>
  <c r="B5" i="7"/>
  <c r="J20" i="7"/>
  <c r="J17" i="7"/>
  <c r="J15" i="7"/>
  <c r="J13" i="7"/>
  <c r="I23" i="7"/>
  <c r="I20" i="7"/>
  <c r="I17" i="7"/>
  <c r="G5" i="7"/>
  <c r="G33" i="7" s="1"/>
  <c r="G8" i="7"/>
  <c r="B8" i="7" s="1"/>
  <c r="G11" i="7"/>
  <c r="G13" i="7"/>
  <c r="G15" i="7"/>
  <c r="G17" i="7"/>
  <c r="G20" i="7"/>
  <c r="G23" i="7"/>
  <c r="J23" i="7" s="1"/>
  <c r="G27" i="7"/>
  <c r="B13" i="7" s="1"/>
  <c r="G30" i="7"/>
  <c r="B30" i="7" s="1"/>
  <c r="H30" i="7"/>
  <c r="J30" i="7" s="1"/>
  <c r="H27" i="7"/>
  <c r="H23" i="7"/>
  <c r="H20" i="7"/>
  <c r="H17" i="7"/>
  <c r="H15" i="7"/>
  <c r="I15" i="7" s="1"/>
  <c r="H13" i="7"/>
  <c r="I13" i="7" s="1"/>
  <c r="H11" i="7"/>
  <c r="J11" i="7" s="1"/>
  <c r="H8" i="7"/>
  <c r="J8" i="7" s="1"/>
  <c r="H5" i="7"/>
  <c r="E25" i="6"/>
  <c r="H31" i="10"/>
  <c r="I29" i="10" s="1"/>
  <c r="I30" i="10"/>
  <c r="I28" i="10"/>
  <c r="E28" i="10"/>
  <c r="B28" i="10"/>
  <c r="E25" i="10"/>
  <c r="I21" i="10"/>
  <c r="E21" i="10"/>
  <c r="I20" i="10"/>
  <c r="I19" i="10"/>
  <c r="E18" i="10"/>
  <c r="E15" i="10"/>
  <c r="E13" i="10"/>
  <c r="I12" i="10"/>
  <c r="E11" i="10"/>
  <c r="B11" i="10" s="1"/>
  <c r="I10" i="10"/>
  <c r="E9" i="10"/>
  <c r="I7" i="10"/>
  <c r="E6" i="10"/>
  <c r="I4" i="10"/>
  <c r="I3" i="10"/>
  <c r="E3" i="10"/>
  <c r="E31" i="10" s="1"/>
  <c r="E15" i="6"/>
  <c r="E3" i="6"/>
  <c r="E28" i="6"/>
  <c r="E21" i="6"/>
  <c r="E18" i="6"/>
  <c r="E13" i="6"/>
  <c r="I27" i="7" l="1"/>
  <c r="I22" i="10"/>
  <c r="I5" i="7"/>
  <c r="J27" i="7"/>
  <c r="I8" i="7"/>
  <c r="J5" i="7"/>
  <c r="I17" i="10"/>
  <c r="I26" i="10"/>
  <c r="I11" i="7"/>
  <c r="I30" i="7"/>
  <c r="I8" i="10"/>
  <c r="I16" i="10"/>
  <c r="I31" i="10"/>
  <c r="B3" i="10"/>
  <c r="B31" i="10" s="1"/>
  <c r="I9" i="10"/>
  <c r="I27" i="10"/>
  <c r="H33" i="7"/>
  <c r="F21" i="10"/>
  <c r="F9" i="10"/>
  <c r="F28" i="10"/>
  <c r="F25" i="10"/>
  <c r="F15" i="10"/>
  <c r="F13" i="10"/>
  <c r="F3" i="10"/>
  <c r="F31" i="10" s="1"/>
  <c r="F11" i="10"/>
  <c r="F18" i="10"/>
  <c r="F6" i="10"/>
  <c r="B6" i="10"/>
  <c r="I6" i="10"/>
  <c r="I14" i="10"/>
  <c r="I18" i="10"/>
  <c r="I24" i="10"/>
  <c r="I13" i="10"/>
  <c r="I23" i="10"/>
  <c r="I5" i="10"/>
  <c r="I11" i="10"/>
  <c r="I15" i="10"/>
  <c r="I25" i="10"/>
  <c r="E11" i="6"/>
  <c r="B11" i="6" s="1"/>
  <c r="C3" i="10" l="1"/>
  <c r="C31" i="10" s="1"/>
  <c r="C28" i="10"/>
  <c r="C11" i="10"/>
  <c r="C6" i="10"/>
  <c r="D7" i="5"/>
  <c r="E4" i="5" s="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2" i="7"/>
  <c r="O23" i="7"/>
  <c r="O24" i="7"/>
  <c r="O25" i="7"/>
  <c r="O26" i="7"/>
  <c r="O27" i="7"/>
  <c r="O29" i="7"/>
  <c r="O30" i="7"/>
  <c r="O32" i="7"/>
  <c r="O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9" i="7"/>
  <c r="N30" i="7"/>
  <c r="N32" i="7"/>
  <c r="I32" i="7" s="1"/>
  <c r="N5" i="7"/>
  <c r="L33" i="7"/>
  <c r="M33" i="7"/>
  <c r="E9" i="6"/>
  <c r="E6" i="6"/>
  <c r="H31" i="6"/>
  <c r="I27" i="6" l="1"/>
  <c r="I29" i="6"/>
  <c r="I14" i="6"/>
  <c r="I13" i="6"/>
  <c r="I7" i="6"/>
  <c r="I5" i="6"/>
  <c r="I31" i="6"/>
  <c r="E5" i="5"/>
  <c r="E7" i="5" s="1"/>
  <c r="C5" i="7"/>
  <c r="C8" i="7"/>
  <c r="C13" i="7"/>
  <c r="C30" i="7"/>
  <c r="I3" i="6"/>
  <c r="I28" i="6"/>
  <c r="I25" i="6"/>
  <c r="I24" i="6"/>
  <c r="I22" i="6"/>
  <c r="I20" i="6"/>
  <c r="I18" i="6"/>
  <c r="I16" i="6"/>
  <c r="I11" i="6"/>
  <c r="I10" i="6"/>
  <c r="I8" i="6"/>
  <c r="I30" i="6"/>
  <c r="I26" i="6"/>
  <c r="I23" i="6"/>
  <c r="I21" i="6"/>
  <c r="I19" i="6"/>
  <c r="I17" i="6"/>
  <c r="I15" i="6"/>
  <c r="I12" i="6"/>
  <c r="I9" i="6"/>
  <c r="I6" i="6"/>
  <c r="I4" i="6"/>
  <c r="E31" i="6"/>
  <c r="B6" i="6"/>
  <c r="B3" i="6"/>
  <c r="B28" i="6"/>
  <c r="F18" i="6" l="1"/>
  <c r="F13" i="6"/>
  <c r="F15" i="6"/>
  <c r="F6" i="6"/>
  <c r="F25" i="6"/>
  <c r="E30" i="7"/>
  <c r="D30" i="7"/>
  <c r="C33" i="7"/>
  <c r="B31" i="6"/>
  <c r="C6" i="6" s="1"/>
  <c r="F9" i="6"/>
  <c r="F28" i="6"/>
  <c r="F21" i="6"/>
  <c r="F11" i="6"/>
  <c r="F3" i="6"/>
  <c r="C28" i="6" l="1"/>
  <c r="C11" i="6"/>
  <c r="F31" i="6"/>
  <c r="C3" i="6"/>
  <c r="C31" i="6" l="1"/>
  <c r="D8" i="7"/>
  <c r="E8" i="7"/>
  <c r="D5" i="7"/>
  <c r="B33" i="7"/>
  <c r="E5" i="7"/>
  <c r="D13" i="7"/>
  <c r="E13" i="7" l="1"/>
</calcChain>
</file>

<file path=xl/sharedStrings.xml><?xml version="1.0" encoding="utf-8"?>
<sst xmlns="http://schemas.openxmlformats.org/spreadsheetml/2006/main" count="223" uniqueCount="114">
  <si>
    <t>SIGLA</t>
  </si>
  <si>
    <t>Al</t>
  </si>
  <si>
    <t>Au</t>
  </si>
  <si>
    <t>Be</t>
  </si>
  <si>
    <t>Da</t>
  </si>
  <si>
    <t>Fr</t>
  </si>
  <si>
    <t>Iv</t>
  </si>
  <si>
    <t>La</t>
  </si>
  <si>
    <t>Oc</t>
  </si>
  <si>
    <t>Pa</t>
  </si>
  <si>
    <t>Ps</t>
  </si>
  <si>
    <t>Qq</t>
  </si>
  <si>
    <t>Rl</t>
  </si>
  <si>
    <t>Rr</t>
  </si>
  <si>
    <t>Se</t>
  </si>
  <si>
    <t>Sj</t>
  </si>
  <si>
    <t>Sp</t>
  </si>
  <si>
    <t>Vi</t>
  </si>
  <si>
    <t>Vm</t>
  </si>
  <si>
    <t>1 Territori modellati artificialmente</t>
  </si>
  <si>
    <t>2 Territori agricoli</t>
  </si>
  <si>
    <t>3 Territori boscati e ambienti seminaturali</t>
  </si>
  <si>
    <t>2.1.1 Se Seminativi</t>
  </si>
  <si>
    <t>2.2.1 Vi Vigneti</t>
  </si>
  <si>
    <t>2.2.2 Fr Frutteti</t>
  </si>
  <si>
    <t>4 Ambiente delle acque</t>
  </si>
  <si>
    <t>1.1 Zone urbanizzate</t>
  </si>
  <si>
    <t>2.1 Seminativi</t>
  </si>
  <si>
    <t xml:space="preserve">2.2 Colture permanenti </t>
  </si>
  <si>
    <t>Area in ettari</t>
  </si>
  <si>
    <t>Area %</t>
  </si>
  <si>
    <t>1.1.1 Au Aree prevalentemente edificate</t>
  </si>
  <si>
    <t>%</t>
  </si>
  <si>
    <t>Ra</t>
  </si>
  <si>
    <t>ha</t>
  </si>
  <si>
    <t>variazione</t>
  </si>
  <si>
    <t>Variazioni 1994-2011</t>
  </si>
  <si>
    <t>1.1.2 Iv Aree urbanizzate in prevalenza a verde</t>
  </si>
  <si>
    <t>Totale</t>
  </si>
  <si>
    <t>Superfici variate</t>
  </si>
  <si>
    <t>Superfici invariate</t>
  </si>
  <si>
    <t>1994 - 2011</t>
  </si>
  <si>
    <t>1.1.3 Ev Edifici isolati</t>
  </si>
  <si>
    <t>2.1.3 Sa Seminativi arborati</t>
  </si>
  <si>
    <t>2.1.2 Md Seminativi a medica</t>
  </si>
  <si>
    <t>3.1.1 Oc Boschi misti a dominanza di carpino nero o castagno</t>
  </si>
  <si>
    <t>3.1 Boschi submediterranei</t>
  </si>
  <si>
    <t>3.1.2 Qq Querceto di roverella e orniello</t>
  </si>
  <si>
    <t>3.2.1 Pa Boschi igrofoli ripariali</t>
  </si>
  <si>
    <t>3.2 Boschi ripariali</t>
  </si>
  <si>
    <t>3.2.2 Sp Boscaglie e arbusteti alveali a salice</t>
  </si>
  <si>
    <t>3.3 Boschi di origine antropica</t>
  </si>
  <si>
    <t>3.3.1 Rr Boschi e boscaglie ruderali</t>
  </si>
  <si>
    <t>3.3.2 Ra Rimboschimenti di conifere</t>
  </si>
  <si>
    <t>3.3.3 Rl Rimboschimenti di latifoglie</t>
  </si>
  <si>
    <t>3.4 Arbusteti</t>
  </si>
  <si>
    <t>3.5 Prati e prati arbustati</t>
  </si>
  <si>
    <t>3.4.1 Ps Arbusteti</t>
  </si>
  <si>
    <t>3.4.2 Sj Arbusteti xerofili</t>
  </si>
  <si>
    <t>3.4.3 Vt Roveti post-colturali</t>
  </si>
  <si>
    <t>3.5.1 Be Prati meso-xerofili</t>
  </si>
  <si>
    <t>3.5.2 Ar Prati post-colturali falciati</t>
  </si>
  <si>
    <t>3.5.3 Da Prati e pascoli semiruderali</t>
  </si>
  <si>
    <t>3.6.1 Hb vegetazione erbacea di gariga submediterranea</t>
  </si>
  <si>
    <t>3.6.2 Vm Aggruppamenti erbacei xerofili dei calanchi argillosi</t>
  </si>
  <si>
    <t>3.6 Vegetazione discontinua dei versanti erosi</t>
  </si>
  <si>
    <t>4.1 Alvei fluviali e bacini d'acqua</t>
  </si>
  <si>
    <t>4.1.2  Ph Vegetazione a Phragmites australis</t>
  </si>
  <si>
    <t>4.1.3 La Invasi e laghetti artificiali</t>
  </si>
  <si>
    <t>4.1.1 Al Vegetazione erbacea dei greti fluviali</t>
  </si>
  <si>
    <t>3.5.4 En Vegetazione erbacea post-colturale recente</t>
  </si>
  <si>
    <t>3.6.3 Zr Zone a prevalente affioramento litoide</t>
  </si>
  <si>
    <t>DESC_</t>
  </si>
  <si>
    <t>COD_TOT</t>
  </si>
  <si>
    <t>Vegetazione erbacea dei greti fluviali</t>
  </si>
  <si>
    <t>Ar</t>
  </si>
  <si>
    <t>Prati post-colturali falciati</t>
  </si>
  <si>
    <t>Aree prevalentemente edificate</t>
  </si>
  <si>
    <t>Prati meso-xerofili</t>
  </si>
  <si>
    <t>Prati e pascoli semiruderali</t>
  </si>
  <si>
    <t>En</t>
  </si>
  <si>
    <t>Vegetazione erbacea post-colturale recente</t>
  </si>
  <si>
    <t>Ev</t>
  </si>
  <si>
    <t>Edifici isolati</t>
  </si>
  <si>
    <t>Frutteti</t>
  </si>
  <si>
    <t>Hb</t>
  </si>
  <si>
    <t>Vegetazione erbacea di gariga submediterranea</t>
  </si>
  <si>
    <t>Aree urbanizzate in prevalenza a verde</t>
  </si>
  <si>
    <t>Invasi e laghetti artificiali</t>
  </si>
  <si>
    <t>Md</t>
  </si>
  <si>
    <t>Seminativi a medica</t>
  </si>
  <si>
    <t>Boschi misti a dominanza di carpino nero o castagno</t>
  </si>
  <si>
    <t>Boschi igrofoli ripariali</t>
  </si>
  <si>
    <t>Ph</t>
  </si>
  <si>
    <t>Vegetazione a Phragmites australis</t>
  </si>
  <si>
    <t>Arbusteti</t>
  </si>
  <si>
    <t>Querceto di roverella e orniello</t>
  </si>
  <si>
    <t>Rimboschimenti di conifere</t>
  </si>
  <si>
    <t>Rimboschimenti di latifoglie</t>
  </si>
  <si>
    <t>Boschi e boscaglie ruderali</t>
  </si>
  <si>
    <t>Sa</t>
  </si>
  <si>
    <t>Seminativi arborati</t>
  </si>
  <si>
    <t>Seminativi</t>
  </si>
  <si>
    <t>Arbusteti xerofili</t>
  </si>
  <si>
    <t>Boscaglie e arbusteti alveali a salice</t>
  </si>
  <si>
    <t>Vigneti</t>
  </si>
  <si>
    <t>Aggruppamenti erbacei xerofili dei calanchi argillosi</t>
  </si>
  <si>
    <t>Vt</t>
  </si>
  <si>
    <t>Roveti post-colturali</t>
  </si>
  <si>
    <t>Zr</t>
  </si>
  <si>
    <t>Zone a prevalente affioramento litoide</t>
  </si>
  <si>
    <t>Carta della vegetazione del Parco regionale dell'Abbazia di Monteveglio - Aggiornamento 1994 -</t>
  </si>
  <si>
    <t>Carta della vegetazione del Parco regionale dell'Abbazia di Monteveglio - Aggiornamento 2011 -</t>
  </si>
  <si>
    <t>Carta della vegetazione del Parco regionale dell'Abbazia di Monteveglio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</si>
</sst>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" fontId="0" fillId="0" borderId="0" xfId="0" applyNumberFormat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2" fontId="0" fillId="0" borderId="40" xfId="0" applyNumberFormat="1" applyBorder="1" applyAlignment="1">
      <alignment horizontal="center" vertical="center" wrapText="1"/>
    </xf>
    <xf numFmtId="1" fontId="0" fillId="0" borderId="40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18" xfId="0" applyBorder="1" applyAlignment="1"/>
    <xf numFmtId="0" fontId="0" fillId="0" borderId="34" xfId="0" applyBorder="1" applyAlignment="1"/>
    <xf numFmtId="0" fontId="0" fillId="0" borderId="23" xfId="0" applyBorder="1" applyAlignment="1"/>
    <xf numFmtId="0" fontId="0" fillId="0" borderId="40" xfId="0" applyBorder="1" applyAlignment="1"/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0" xfId="0" applyNumberFormat="1"/>
    <xf numFmtId="2" fontId="0" fillId="0" borderId="25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2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2" xfId="0" applyFill="1" applyBorder="1" applyAlignment="1">
      <alignment vertical="center" wrapText="1"/>
    </xf>
    <xf numFmtId="0" fontId="0" fillId="0" borderId="57" xfId="0" applyBorder="1" applyAlignment="1">
      <alignment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4" fontId="0" fillId="0" borderId="31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34" xfId="0" applyFill="1" applyBorder="1" applyAlignment="1">
      <alignment wrapText="1"/>
    </xf>
    <xf numFmtId="4" fontId="0" fillId="0" borderId="5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4" fontId="0" fillId="0" borderId="42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47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46" xfId="0" applyNumberForma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39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59" xfId="0" applyBorder="1" applyAlignment="1">
      <alignment horizontal="left" vertical="center" wrapText="1" indent="1"/>
    </xf>
    <xf numFmtId="164" fontId="0" fillId="0" borderId="11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 indent="1"/>
    </xf>
    <xf numFmtId="4" fontId="0" fillId="0" borderId="24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2" fontId="0" fillId="0" borderId="40" xfId="0" applyNumberFormat="1" applyBorder="1" applyAlignment="1">
      <alignment horizontal="center" vertical="center" wrapText="1"/>
    </xf>
    <xf numFmtId="2" fontId="0" fillId="0" borderId="51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164" fontId="0" fillId="0" borderId="29" xfId="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48" xfId="0" applyBorder="1" applyAlignment="1">
      <alignment horizontal="left" vertical="center" wrapText="1" indent="1"/>
    </xf>
    <xf numFmtId="164" fontId="0" fillId="0" borderId="45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4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2" fontId="0" fillId="0" borderId="52" xfId="0" applyNumberFormat="1" applyBorder="1" applyAlignment="1">
      <alignment horizontal="center" vertical="center"/>
    </xf>
    <xf numFmtId="2" fontId="0" fillId="0" borderId="51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4" fontId="0" fillId="0" borderId="54" xfId="0" applyNumberFormat="1" applyBorder="1" applyAlignment="1">
      <alignment horizontal="center" vertical="center" wrapText="1"/>
    </xf>
    <xf numFmtId="4" fontId="0" fillId="0" borderId="56" xfId="0" applyNumberFormat="1" applyBorder="1" applyAlignment="1">
      <alignment horizontal="center" vertical="center" wrapText="1"/>
    </xf>
    <xf numFmtId="2" fontId="0" fillId="0" borderId="5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38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9" xfId="0" applyNumberFormat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40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0" fillId="0" borderId="5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33" sqref="C33"/>
    </sheetView>
  </sheetViews>
  <sheetFormatPr defaultRowHeight="15" x14ac:dyDescent="0.25"/>
  <cols>
    <col min="1" max="1" width="6" style="12" bestFit="1" customWidth="1"/>
    <col min="2" max="2" width="9.28515625" style="12" bestFit="1" customWidth="1"/>
    <col min="3" max="3" width="48.140625" style="1" bestFit="1" customWidth="1"/>
  </cols>
  <sheetData>
    <row r="1" spans="1:3" x14ac:dyDescent="0.25">
      <c r="A1" s="12" t="s">
        <v>0</v>
      </c>
      <c r="B1" s="12" t="s">
        <v>73</v>
      </c>
      <c r="C1" s="1" t="s">
        <v>72</v>
      </c>
    </row>
    <row r="2" spans="1:3" x14ac:dyDescent="0.25">
      <c r="A2" s="12" t="s">
        <v>2</v>
      </c>
      <c r="B2" s="12">
        <v>111</v>
      </c>
      <c r="C2" s="1" t="s">
        <v>77</v>
      </c>
    </row>
    <row r="3" spans="1:3" x14ac:dyDescent="0.25">
      <c r="A3" s="12" t="s">
        <v>6</v>
      </c>
      <c r="B3" s="12">
        <v>112</v>
      </c>
      <c r="C3" s="1" t="s">
        <v>87</v>
      </c>
    </row>
    <row r="4" spans="1:3" x14ac:dyDescent="0.25">
      <c r="A4" s="12" t="s">
        <v>82</v>
      </c>
      <c r="B4" s="12">
        <v>113</v>
      </c>
      <c r="C4" s="1" t="s">
        <v>83</v>
      </c>
    </row>
    <row r="5" spans="1:3" x14ac:dyDescent="0.25">
      <c r="A5" s="12" t="s">
        <v>14</v>
      </c>
      <c r="B5" s="12">
        <v>211</v>
      </c>
      <c r="C5" s="1" t="s">
        <v>102</v>
      </c>
    </row>
    <row r="6" spans="1:3" x14ac:dyDescent="0.25">
      <c r="A6" s="12" t="s">
        <v>89</v>
      </c>
      <c r="B6" s="12">
        <v>212</v>
      </c>
      <c r="C6" s="1" t="s">
        <v>90</v>
      </c>
    </row>
    <row r="7" spans="1:3" x14ac:dyDescent="0.25">
      <c r="A7" s="12" t="s">
        <v>100</v>
      </c>
      <c r="B7" s="12">
        <v>213</v>
      </c>
      <c r="C7" s="1" t="s">
        <v>101</v>
      </c>
    </row>
    <row r="8" spans="1:3" x14ac:dyDescent="0.25">
      <c r="A8" s="12" t="s">
        <v>17</v>
      </c>
      <c r="B8" s="12">
        <v>221</v>
      </c>
      <c r="C8" s="1" t="s">
        <v>105</v>
      </c>
    </row>
    <row r="9" spans="1:3" x14ac:dyDescent="0.25">
      <c r="A9" s="12" t="s">
        <v>5</v>
      </c>
      <c r="B9" s="12">
        <v>222</v>
      </c>
      <c r="C9" s="1" t="s">
        <v>84</v>
      </c>
    </row>
    <row r="10" spans="1:3" x14ac:dyDescent="0.25">
      <c r="A10" s="12" t="s">
        <v>8</v>
      </c>
      <c r="B10" s="12">
        <v>311</v>
      </c>
      <c r="C10" s="1" t="s">
        <v>91</v>
      </c>
    </row>
    <row r="11" spans="1:3" x14ac:dyDescent="0.25">
      <c r="A11" s="12" t="s">
        <v>11</v>
      </c>
      <c r="B11" s="12">
        <v>312</v>
      </c>
      <c r="C11" s="1" t="s">
        <v>96</v>
      </c>
    </row>
    <row r="12" spans="1:3" x14ac:dyDescent="0.25">
      <c r="A12" s="12" t="s">
        <v>9</v>
      </c>
      <c r="B12" s="12">
        <v>321</v>
      </c>
      <c r="C12" s="1" t="s">
        <v>92</v>
      </c>
    </row>
    <row r="13" spans="1:3" x14ac:dyDescent="0.25">
      <c r="A13" s="12" t="s">
        <v>16</v>
      </c>
      <c r="B13" s="12">
        <v>322</v>
      </c>
      <c r="C13" s="1" t="s">
        <v>104</v>
      </c>
    </row>
    <row r="14" spans="1:3" x14ac:dyDescent="0.25">
      <c r="A14" s="12" t="s">
        <v>13</v>
      </c>
      <c r="B14" s="12">
        <v>331</v>
      </c>
      <c r="C14" s="1" t="s">
        <v>99</v>
      </c>
    </row>
    <row r="15" spans="1:3" x14ac:dyDescent="0.25">
      <c r="A15" s="12" t="s">
        <v>33</v>
      </c>
      <c r="B15" s="12">
        <v>332</v>
      </c>
      <c r="C15" s="1" t="s">
        <v>97</v>
      </c>
    </row>
    <row r="16" spans="1:3" x14ac:dyDescent="0.25">
      <c r="A16" s="12" t="s">
        <v>12</v>
      </c>
      <c r="B16" s="12">
        <v>333</v>
      </c>
      <c r="C16" s="1" t="s">
        <v>98</v>
      </c>
    </row>
    <row r="17" spans="1:3" x14ac:dyDescent="0.25">
      <c r="A17" s="12" t="s">
        <v>10</v>
      </c>
      <c r="B17" s="12">
        <v>341</v>
      </c>
      <c r="C17" s="1" t="s">
        <v>95</v>
      </c>
    </row>
    <row r="18" spans="1:3" x14ac:dyDescent="0.25">
      <c r="A18" s="12" t="s">
        <v>15</v>
      </c>
      <c r="B18" s="12">
        <v>342</v>
      </c>
      <c r="C18" s="1" t="s">
        <v>103</v>
      </c>
    </row>
    <row r="19" spans="1:3" x14ac:dyDescent="0.25">
      <c r="A19" s="12" t="s">
        <v>107</v>
      </c>
      <c r="B19" s="12">
        <v>343</v>
      </c>
      <c r="C19" s="1" t="s">
        <v>108</v>
      </c>
    </row>
    <row r="20" spans="1:3" x14ac:dyDescent="0.25">
      <c r="A20" s="12" t="s">
        <v>3</v>
      </c>
      <c r="B20" s="12">
        <v>351</v>
      </c>
      <c r="C20" s="1" t="s">
        <v>78</v>
      </c>
    </row>
    <row r="21" spans="1:3" x14ac:dyDescent="0.25">
      <c r="A21" s="12" t="s">
        <v>75</v>
      </c>
      <c r="B21" s="12">
        <v>352</v>
      </c>
      <c r="C21" s="1" t="s">
        <v>76</v>
      </c>
    </row>
    <row r="22" spans="1:3" x14ac:dyDescent="0.25">
      <c r="A22" s="12" t="s">
        <v>4</v>
      </c>
      <c r="B22" s="12">
        <v>353</v>
      </c>
      <c r="C22" s="1" t="s">
        <v>79</v>
      </c>
    </row>
    <row r="23" spans="1:3" x14ac:dyDescent="0.25">
      <c r="A23" s="12" t="s">
        <v>80</v>
      </c>
      <c r="B23" s="12">
        <v>354</v>
      </c>
      <c r="C23" s="1" t="s">
        <v>81</v>
      </c>
    </row>
    <row r="24" spans="1:3" x14ac:dyDescent="0.25">
      <c r="A24" s="12" t="s">
        <v>85</v>
      </c>
      <c r="B24" s="12">
        <v>361</v>
      </c>
      <c r="C24" s="1" t="s">
        <v>86</v>
      </c>
    </row>
    <row r="25" spans="1:3" x14ac:dyDescent="0.25">
      <c r="A25" s="12" t="s">
        <v>18</v>
      </c>
      <c r="B25" s="12">
        <v>362</v>
      </c>
      <c r="C25" s="1" t="s">
        <v>106</v>
      </c>
    </row>
    <row r="26" spans="1:3" x14ac:dyDescent="0.25">
      <c r="A26" s="12" t="s">
        <v>109</v>
      </c>
      <c r="B26" s="12">
        <v>363</v>
      </c>
      <c r="C26" s="1" t="s">
        <v>110</v>
      </c>
    </row>
    <row r="27" spans="1:3" x14ac:dyDescent="0.25">
      <c r="A27" s="12" t="s">
        <v>1</v>
      </c>
      <c r="B27" s="12">
        <v>411</v>
      </c>
      <c r="C27" s="1" t="s">
        <v>74</v>
      </c>
    </row>
    <row r="28" spans="1:3" x14ac:dyDescent="0.25">
      <c r="A28" s="12" t="s">
        <v>93</v>
      </c>
      <c r="B28" s="12">
        <v>412</v>
      </c>
      <c r="C28" s="1" t="s">
        <v>94</v>
      </c>
    </row>
    <row r="29" spans="1:3" x14ac:dyDescent="0.25">
      <c r="A29" s="12" t="s">
        <v>7</v>
      </c>
      <c r="B29" s="12">
        <v>413</v>
      </c>
      <c r="C29" s="1" t="s">
        <v>88</v>
      </c>
    </row>
  </sheetData>
  <autoFilter ref="A1:C2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70" zoomScaleNormal="70" workbookViewId="0">
      <selection sqref="A1:I1"/>
    </sheetView>
  </sheetViews>
  <sheetFormatPr defaultRowHeight="15" x14ac:dyDescent="0.25"/>
  <cols>
    <col min="1" max="1" width="19.140625" customWidth="1"/>
    <col min="2" max="2" width="12.5703125" customWidth="1"/>
    <col min="3" max="3" width="8.140625" bestFit="1" customWidth="1"/>
    <col min="4" max="4" width="40.28515625" bestFit="1" customWidth="1"/>
    <col min="5" max="5" width="12.5703125" bestFit="1" customWidth="1"/>
    <col min="6" max="6" width="8.28515625" bestFit="1" customWidth="1"/>
    <col min="7" max="7" width="44.42578125" customWidth="1"/>
    <col min="8" max="8" width="15" bestFit="1" customWidth="1"/>
    <col min="9" max="9" width="8.140625" customWidth="1"/>
  </cols>
  <sheetData>
    <row r="1" spans="1:11" ht="25.5" customHeight="1" thickBot="1" x14ac:dyDescent="0.3">
      <c r="A1" s="98" t="s">
        <v>111</v>
      </c>
      <c r="B1" s="99"/>
      <c r="C1" s="99"/>
      <c r="D1" s="99"/>
      <c r="E1" s="99"/>
      <c r="F1" s="99"/>
      <c r="G1" s="99"/>
      <c r="H1" s="99"/>
      <c r="I1" s="100"/>
    </row>
    <row r="2" spans="1:11" ht="19.5" customHeight="1" thickBot="1" x14ac:dyDescent="0.3">
      <c r="A2" s="58"/>
      <c r="B2" s="59" t="s">
        <v>29</v>
      </c>
      <c r="C2" s="59" t="s">
        <v>30</v>
      </c>
      <c r="D2" s="60"/>
      <c r="E2" s="59" t="s">
        <v>29</v>
      </c>
      <c r="F2" s="59" t="s">
        <v>30</v>
      </c>
      <c r="G2" s="59"/>
      <c r="H2" s="61" t="s">
        <v>29</v>
      </c>
      <c r="I2" s="62" t="s">
        <v>30</v>
      </c>
    </row>
    <row r="3" spans="1:11" x14ac:dyDescent="0.25">
      <c r="A3" s="101" t="s">
        <v>19</v>
      </c>
      <c r="B3" s="103">
        <f>SUM(E3:E5)</f>
        <v>39.110373600000003</v>
      </c>
      <c r="C3" s="105">
        <f>B3/B31*100</f>
        <v>4.4545683856152731</v>
      </c>
      <c r="D3" s="112" t="s">
        <v>26</v>
      </c>
      <c r="E3" s="103">
        <f>SUM(H3:H5)</f>
        <v>39.110373600000003</v>
      </c>
      <c r="F3" s="105">
        <f>E3/$E$31*100</f>
        <v>4.4545683856152731</v>
      </c>
      <c r="G3" s="9" t="s">
        <v>31</v>
      </c>
      <c r="H3" s="49">
        <v>0.34372530000000001</v>
      </c>
      <c r="I3" s="55">
        <f t="shared" ref="I3:I12" si="0">H3/$H$31*100</f>
        <v>3.9149404973112437E-2</v>
      </c>
      <c r="K3" s="68"/>
    </row>
    <row r="4" spans="1:11" x14ac:dyDescent="0.25">
      <c r="A4" s="102"/>
      <c r="B4" s="104"/>
      <c r="C4" s="106"/>
      <c r="D4" s="113"/>
      <c r="E4" s="104"/>
      <c r="F4" s="106"/>
      <c r="G4" s="10" t="s">
        <v>37</v>
      </c>
      <c r="H4" s="50">
        <v>30.650638000000001</v>
      </c>
      <c r="I4" s="8">
        <f t="shared" si="0"/>
        <v>3.4910268163160207</v>
      </c>
      <c r="K4" s="68"/>
    </row>
    <row r="5" spans="1:11" ht="15.75" thickBot="1" x14ac:dyDescent="0.3">
      <c r="A5" s="102"/>
      <c r="B5" s="104"/>
      <c r="C5" s="106"/>
      <c r="D5" s="114"/>
      <c r="E5" s="104"/>
      <c r="F5" s="106"/>
      <c r="G5" s="10" t="s">
        <v>42</v>
      </c>
      <c r="H5" s="84">
        <v>8.116010300000001</v>
      </c>
      <c r="I5" s="13">
        <f t="shared" si="0"/>
        <v>0.92439216432614013</v>
      </c>
      <c r="K5" s="68"/>
    </row>
    <row r="6" spans="1:11" x14ac:dyDescent="0.25">
      <c r="A6" s="101" t="s">
        <v>20</v>
      </c>
      <c r="B6" s="103">
        <f>SUM(E6:E10)</f>
        <v>305.0392564</v>
      </c>
      <c r="C6" s="105">
        <f>B6/B31*100</f>
        <v>34.743166655176907</v>
      </c>
      <c r="D6" s="110" t="s">
        <v>27</v>
      </c>
      <c r="E6" s="103">
        <f>SUM(H6:H8)</f>
        <v>191.55186310000002</v>
      </c>
      <c r="F6" s="105">
        <f>E6/$E$31*100</f>
        <v>21.817251921392149</v>
      </c>
      <c r="G6" s="15" t="s">
        <v>22</v>
      </c>
      <c r="H6" s="52">
        <v>129.27328300000002</v>
      </c>
      <c r="I6" s="63">
        <f t="shared" si="0"/>
        <v>14.723885929754871</v>
      </c>
      <c r="K6" s="68"/>
    </row>
    <row r="7" spans="1:11" x14ac:dyDescent="0.25">
      <c r="A7" s="102"/>
      <c r="B7" s="104"/>
      <c r="C7" s="106"/>
      <c r="D7" s="111"/>
      <c r="E7" s="104"/>
      <c r="F7" s="106"/>
      <c r="G7" s="87" t="s">
        <v>44</v>
      </c>
      <c r="H7" s="53">
        <v>56.380273400000007</v>
      </c>
      <c r="I7" s="64">
        <f t="shared" si="0"/>
        <v>6.4215644173745705</v>
      </c>
      <c r="K7" s="68"/>
    </row>
    <row r="8" spans="1:11" x14ac:dyDescent="0.25">
      <c r="A8" s="102"/>
      <c r="B8" s="104"/>
      <c r="C8" s="106"/>
      <c r="D8" s="111"/>
      <c r="E8" s="104"/>
      <c r="F8" s="122"/>
      <c r="G8" s="14" t="s">
        <v>43</v>
      </c>
      <c r="H8" s="53">
        <v>5.8983066999999991</v>
      </c>
      <c r="I8" s="64">
        <f t="shared" si="0"/>
        <v>0.67180157426271025</v>
      </c>
      <c r="K8" s="68"/>
    </row>
    <row r="9" spans="1:11" x14ac:dyDescent="0.25">
      <c r="A9" s="102"/>
      <c r="B9" s="104"/>
      <c r="C9" s="106"/>
      <c r="D9" s="111" t="s">
        <v>28</v>
      </c>
      <c r="E9" s="104">
        <f>SUM(H9:H10)</f>
        <v>113.48739329999999</v>
      </c>
      <c r="F9" s="106">
        <f>E9/E31*100</f>
        <v>12.92591473378476</v>
      </c>
      <c r="G9" s="14" t="s">
        <v>23</v>
      </c>
      <c r="H9" s="53">
        <v>84.048222100000004</v>
      </c>
      <c r="I9" s="64">
        <f t="shared" si="0"/>
        <v>9.5728707903171486</v>
      </c>
      <c r="K9" s="68"/>
    </row>
    <row r="10" spans="1:11" ht="15.75" thickBot="1" x14ac:dyDescent="0.3">
      <c r="A10" s="107"/>
      <c r="B10" s="108"/>
      <c r="C10" s="109"/>
      <c r="D10" s="118"/>
      <c r="E10" s="108"/>
      <c r="F10" s="123"/>
      <c r="G10" s="83" t="s">
        <v>24</v>
      </c>
      <c r="H10" s="86">
        <v>29.43917119999999</v>
      </c>
      <c r="I10" s="65">
        <f t="shared" si="0"/>
        <v>3.3530439434676125</v>
      </c>
      <c r="K10" s="68"/>
    </row>
    <row r="11" spans="1:11" ht="30" customHeight="1" x14ac:dyDescent="0.25">
      <c r="A11" s="124" t="s">
        <v>21</v>
      </c>
      <c r="B11" s="92">
        <f>SUM(E11:E27)</f>
        <v>521.65121450000004</v>
      </c>
      <c r="C11" s="95">
        <f>B11/B31*100</f>
        <v>59.414697292216914</v>
      </c>
      <c r="D11" s="110" t="s">
        <v>46</v>
      </c>
      <c r="E11" s="103">
        <f>SUM(H11:H12)</f>
        <v>150.3817191</v>
      </c>
      <c r="F11" s="105">
        <f>E11/E31*100</f>
        <v>17.128081120588849</v>
      </c>
      <c r="G11" s="9" t="s">
        <v>45</v>
      </c>
      <c r="H11" s="88">
        <v>93.341576299999986</v>
      </c>
      <c r="I11" s="89">
        <f t="shared" si="0"/>
        <v>10.631359319192894</v>
      </c>
      <c r="K11" s="68"/>
    </row>
    <row r="12" spans="1:11" x14ac:dyDescent="0.25">
      <c r="A12" s="125"/>
      <c r="B12" s="93"/>
      <c r="C12" s="96"/>
      <c r="D12" s="111"/>
      <c r="E12" s="104"/>
      <c r="F12" s="106"/>
      <c r="G12" s="57" t="s">
        <v>47</v>
      </c>
      <c r="H12" s="50">
        <v>57.040142799999998</v>
      </c>
      <c r="I12" s="8">
        <f t="shared" si="0"/>
        <v>6.4967218013959505</v>
      </c>
      <c r="K12" s="68"/>
    </row>
    <row r="13" spans="1:11" x14ac:dyDescent="0.25">
      <c r="A13" s="125"/>
      <c r="B13" s="93"/>
      <c r="C13" s="96"/>
      <c r="D13" s="111" t="s">
        <v>49</v>
      </c>
      <c r="E13" s="104">
        <f>SUM(H13:H14)</f>
        <v>27.421868500000002</v>
      </c>
      <c r="F13" s="106">
        <f>E13/E31*100</f>
        <v>3.1232784872860258</v>
      </c>
      <c r="G13" s="56" t="s">
        <v>48</v>
      </c>
      <c r="H13" s="50">
        <v>25.700019000000001</v>
      </c>
      <c r="I13" s="8">
        <f t="shared" ref="I13:I14" si="1">H13/$H$31*100</f>
        <v>2.9271643712222644</v>
      </c>
      <c r="K13" s="68"/>
    </row>
    <row r="14" spans="1:11" x14ac:dyDescent="0.25">
      <c r="A14" s="125"/>
      <c r="B14" s="93"/>
      <c r="C14" s="96"/>
      <c r="D14" s="111"/>
      <c r="E14" s="104"/>
      <c r="F14" s="106"/>
      <c r="G14" s="10" t="s">
        <v>50</v>
      </c>
      <c r="H14" s="50">
        <v>1.7218494999999998</v>
      </c>
      <c r="I14" s="8">
        <f t="shared" si="1"/>
        <v>0.19611411606376125</v>
      </c>
      <c r="K14" s="68"/>
    </row>
    <row r="15" spans="1:11" x14ac:dyDescent="0.25">
      <c r="A15" s="125"/>
      <c r="B15" s="93"/>
      <c r="C15" s="96"/>
      <c r="D15" s="111" t="s">
        <v>51</v>
      </c>
      <c r="E15" s="104">
        <f>SUM(H15:H17)</f>
        <v>95.027642499999999</v>
      </c>
      <c r="F15" s="106">
        <f>E15/$E$31*100</f>
        <v>10.823397811777751</v>
      </c>
      <c r="G15" s="10" t="s">
        <v>52</v>
      </c>
      <c r="H15" s="50">
        <v>73.8709013</v>
      </c>
      <c r="I15" s="8">
        <f t="shared" ref="I15:I31" si="2">H15/$H$31*100</f>
        <v>8.4137007974755367</v>
      </c>
      <c r="K15" s="68"/>
    </row>
    <row r="16" spans="1:11" x14ac:dyDescent="0.25">
      <c r="A16" s="125"/>
      <c r="B16" s="93"/>
      <c r="C16" s="96"/>
      <c r="D16" s="111"/>
      <c r="E16" s="104"/>
      <c r="F16" s="106"/>
      <c r="G16" s="10" t="s">
        <v>53</v>
      </c>
      <c r="H16" s="50">
        <v>1.7372311000000003</v>
      </c>
      <c r="I16" s="8">
        <f t="shared" si="2"/>
        <v>0.19786603972935832</v>
      </c>
      <c r="K16" s="68"/>
    </row>
    <row r="17" spans="1:11" x14ac:dyDescent="0.25">
      <c r="A17" s="125"/>
      <c r="B17" s="93"/>
      <c r="C17" s="96"/>
      <c r="D17" s="111"/>
      <c r="E17" s="104"/>
      <c r="F17" s="122"/>
      <c r="G17" s="10" t="s">
        <v>54</v>
      </c>
      <c r="H17" s="50">
        <v>19.4195101</v>
      </c>
      <c r="I17" s="8">
        <f t="shared" si="2"/>
        <v>2.2118309745728557</v>
      </c>
      <c r="K17" s="68"/>
    </row>
    <row r="18" spans="1:11" x14ac:dyDescent="0.25">
      <c r="A18" s="125"/>
      <c r="B18" s="93"/>
      <c r="C18" s="96"/>
      <c r="D18" s="111" t="s">
        <v>55</v>
      </c>
      <c r="E18" s="104">
        <f>SUM(H18:H20)</f>
        <v>88.686043399999988</v>
      </c>
      <c r="F18" s="106">
        <f>E18/$E$31*100</f>
        <v>10.10110640249532</v>
      </c>
      <c r="G18" s="10" t="s">
        <v>57</v>
      </c>
      <c r="H18" s="50">
        <v>74.145334699999978</v>
      </c>
      <c r="I18" s="8">
        <f t="shared" si="2"/>
        <v>8.4449580378205074</v>
      </c>
      <c r="K18" s="68"/>
    </row>
    <row r="19" spans="1:11" x14ac:dyDescent="0.25">
      <c r="A19" s="125"/>
      <c r="B19" s="93"/>
      <c r="C19" s="96"/>
      <c r="D19" s="111"/>
      <c r="E19" s="104"/>
      <c r="F19" s="106"/>
      <c r="G19" s="56" t="s">
        <v>58</v>
      </c>
      <c r="H19" s="50">
        <v>12.939247799999997</v>
      </c>
      <c r="I19" s="8">
        <f t="shared" si="2"/>
        <v>1.4737461925835951</v>
      </c>
      <c r="K19" s="68"/>
    </row>
    <row r="20" spans="1:11" x14ac:dyDescent="0.25">
      <c r="A20" s="125"/>
      <c r="B20" s="93"/>
      <c r="C20" s="96"/>
      <c r="D20" s="111"/>
      <c r="E20" s="104"/>
      <c r="F20" s="122"/>
      <c r="G20" s="10" t="s">
        <v>59</v>
      </c>
      <c r="H20" s="50">
        <v>1.6014609</v>
      </c>
      <c r="I20" s="8">
        <f t="shared" si="2"/>
        <v>0.18240217209121679</v>
      </c>
      <c r="K20" s="68"/>
    </row>
    <row r="21" spans="1:11" x14ac:dyDescent="0.25">
      <c r="A21" s="125"/>
      <c r="B21" s="93"/>
      <c r="C21" s="96"/>
      <c r="D21" s="111" t="s">
        <v>56</v>
      </c>
      <c r="E21" s="104">
        <f>SUM(H21:H24)</f>
        <v>106.6762257</v>
      </c>
      <c r="F21" s="106">
        <f>E21/E31*100</f>
        <v>12.150140711005109</v>
      </c>
      <c r="G21" s="10" t="s">
        <v>60</v>
      </c>
      <c r="H21" s="50">
        <v>36.964712300000002</v>
      </c>
      <c r="I21" s="8">
        <f t="shared" si="2"/>
        <v>4.2101832234848304</v>
      </c>
      <c r="K21" s="68"/>
    </row>
    <row r="22" spans="1:11" x14ac:dyDescent="0.25">
      <c r="A22" s="125"/>
      <c r="B22" s="93"/>
      <c r="C22" s="96"/>
      <c r="D22" s="111"/>
      <c r="E22" s="104"/>
      <c r="F22" s="106"/>
      <c r="G22" s="56" t="s">
        <v>61</v>
      </c>
      <c r="H22" s="50">
        <v>32.331593799999993</v>
      </c>
      <c r="I22" s="8">
        <f t="shared" si="2"/>
        <v>3.6824832478213589</v>
      </c>
      <c r="K22" s="68"/>
    </row>
    <row r="23" spans="1:11" x14ac:dyDescent="0.25">
      <c r="A23" s="125"/>
      <c r="B23" s="93"/>
      <c r="C23" s="96"/>
      <c r="D23" s="111"/>
      <c r="E23" s="104"/>
      <c r="F23" s="106"/>
      <c r="G23" s="57" t="s">
        <v>62</v>
      </c>
      <c r="H23" s="50">
        <v>17.148292200000004</v>
      </c>
      <c r="I23" s="8">
        <f t="shared" si="2"/>
        <v>1.9531452469022947</v>
      </c>
      <c r="K23" s="68"/>
    </row>
    <row r="24" spans="1:11" ht="30" x14ac:dyDescent="0.25">
      <c r="A24" s="125"/>
      <c r="B24" s="93"/>
      <c r="C24" s="96"/>
      <c r="D24" s="111"/>
      <c r="E24" s="104"/>
      <c r="F24" s="106"/>
      <c r="G24" s="56" t="s">
        <v>70</v>
      </c>
      <c r="H24" s="50">
        <v>20.231627400000001</v>
      </c>
      <c r="I24" s="8">
        <f t="shared" si="2"/>
        <v>2.3043289927966253</v>
      </c>
      <c r="K24" s="68"/>
    </row>
    <row r="25" spans="1:11" ht="30" x14ac:dyDescent="0.25">
      <c r="A25" s="125"/>
      <c r="B25" s="93"/>
      <c r="C25" s="96"/>
      <c r="D25" s="111" t="s">
        <v>65</v>
      </c>
      <c r="E25" s="104">
        <f>SUM(H25:H27)</f>
        <v>53.45771529999999</v>
      </c>
      <c r="F25" s="106">
        <f>E25/E31*100</f>
        <v>6.0886927590638473</v>
      </c>
      <c r="G25" s="67" t="s">
        <v>63</v>
      </c>
      <c r="H25" s="50">
        <v>0.36150700000000002</v>
      </c>
      <c r="I25" s="8">
        <f t="shared" si="2"/>
        <v>4.1174693697597936E-2</v>
      </c>
      <c r="K25" s="68"/>
    </row>
    <row r="26" spans="1:11" ht="30" x14ac:dyDescent="0.25">
      <c r="A26" s="125"/>
      <c r="B26" s="93"/>
      <c r="C26" s="96"/>
      <c r="D26" s="111"/>
      <c r="E26" s="104"/>
      <c r="F26" s="106"/>
      <c r="G26" s="10" t="s">
        <v>64</v>
      </c>
      <c r="H26" s="50">
        <v>52.99899099999999</v>
      </c>
      <c r="I26" s="8">
        <f t="shared" si="2"/>
        <v>6.0364452713412158</v>
      </c>
      <c r="K26" s="68"/>
    </row>
    <row r="27" spans="1:11" ht="15.75" thickBot="1" x14ac:dyDescent="0.3">
      <c r="A27" s="126"/>
      <c r="B27" s="94"/>
      <c r="C27" s="97"/>
      <c r="D27" s="118"/>
      <c r="E27" s="108"/>
      <c r="F27" s="109"/>
      <c r="G27" s="11" t="s">
        <v>71</v>
      </c>
      <c r="H27" s="84">
        <v>9.7217300000000006E-2</v>
      </c>
      <c r="I27" s="13">
        <f t="shared" si="2"/>
        <v>1.1072794025032676E-2</v>
      </c>
      <c r="K27" s="68"/>
    </row>
    <row r="28" spans="1:11" x14ac:dyDescent="0.25">
      <c r="A28" s="101" t="s">
        <v>25</v>
      </c>
      <c r="B28" s="103">
        <f>SUM(E28:E30)</f>
        <v>12.182614600000001</v>
      </c>
      <c r="C28" s="115">
        <f>B28/B31*100</f>
        <v>1.3875676669909145</v>
      </c>
      <c r="D28" s="119" t="s">
        <v>66</v>
      </c>
      <c r="E28" s="92">
        <f>SUM(H28:H30)</f>
        <v>12.182614600000001</v>
      </c>
      <c r="F28" s="95">
        <f>E28/E31*100</f>
        <v>1.3875676669909145</v>
      </c>
      <c r="G28" s="15" t="s">
        <v>69</v>
      </c>
      <c r="H28" s="52">
        <v>8.3538335000000004</v>
      </c>
      <c r="I28" s="63">
        <f t="shared" si="2"/>
        <v>0.95147959946344729</v>
      </c>
      <c r="K28" s="68"/>
    </row>
    <row r="29" spans="1:11" x14ac:dyDescent="0.25">
      <c r="A29" s="102"/>
      <c r="B29" s="104"/>
      <c r="C29" s="116"/>
      <c r="D29" s="120"/>
      <c r="E29" s="93"/>
      <c r="F29" s="96"/>
      <c r="G29" s="14" t="s">
        <v>67</v>
      </c>
      <c r="H29" s="53">
        <v>2.0257906000000001</v>
      </c>
      <c r="I29" s="64">
        <f t="shared" si="2"/>
        <v>0.23073220560175359</v>
      </c>
      <c r="K29" s="68"/>
    </row>
    <row r="30" spans="1:11" ht="15.75" thickBot="1" x14ac:dyDescent="0.3">
      <c r="A30" s="107"/>
      <c r="B30" s="108"/>
      <c r="C30" s="117"/>
      <c r="D30" s="121"/>
      <c r="E30" s="94"/>
      <c r="F30" s="97"/>
      <c r="G30" s="83" t="s">
        <v>68</v>
      </c>
      <c r="H30" s="86">
        <v>1.8029904999999999</v>
      </c>
      <c r="I30" s="65">
        <f t="shared" si="2"/>
        <v>0.20535586192571356</v>
      </c>
      <c r="K30" s="68"/>
    </row>
    <row r="31" spans="1:11" x14ac:dyDescent="0.25">
      <c r="A31" s="2"/>
      <c r="B31" s="48">
        <f>SUM(B3:B30)</f>
        <v>877.9834591</v>
      </c>
      <c r="C31" s="5">
        <f>SUM(C3:C30)</f>
        <v>100.00000000000001</v>
      </c>
      <c r="D31" s="4"/>
      <c r="E31" s="48">
        <f>SUM(E3:E30)</f>
        <v>877.9834591</v>
      </c>
      <c r="F31" s="5">
        <f>SUM(F3:F30)</f>
        <v>100</v>
      </c>
      <c r="G31" s="2"/>
      <c r="H31" s="54">
        <f>SUM(H3:H30)</f>
        <v>877.9834591</v>
      </c>
      <c r="I31" s="6">
        <f t="shared" si="2"/>
        <v>100</v>
      </c>
    </row>
    <row r="33" spans="8:8" x14ac:dyDescent="0.25">
      <c r="H33">
        <v>877.98345400000005</v>
      </c>
    </row>
  </sheetData>
  <mergeCells count="43">
    <mergeCell ref="F18:F20"/>
    <mergeCell ref="E21:E24"/>
    <mergeCell ref="F21:F24"/>
    <mergeCell ref="A11:A27"/>
    <mergeCell ref="B11:B27"/>
    <mergeCell ref="C11:C27"/>
    <mergeCell ref="D11:D12"/>
    <mergeCell ref="E11:E12"/>
    <mergeCell ref="E25:E27"/>
    <mergeCell ref="D18:D20"/>
    <mergeCell ref="E18:E20"/>
    <mergeCell ref="B28:B30"/>
    <mergeCell ref="C28:C30"/>
    <mergeCell ref="D25:D27"/>
    <mergeCell ref="D28:D30"/>
    <mergeCell ref="F6:F8"/>
    <mergeCell ref="D9:D10"/>
    <mergeCell ref="E9:E10"/>
    <mergeCell ref="F9:F10"/>
    <mergeCell ref="D15:D17"/>
    <mergeCell ref="E15:E17"/>
    <mergeCell ref="F15:F17"/>
    <mergeCell ref="D13:D14"/>
    <mergeCell ref="E13:E14"/>
    <mergeCell ref="F13:F14"/>
    <mergeCell ref="F11:F12"/>
    <mergeCell ref="F25:F27"/>
    <mergeCell ref="E28:E30"/>
    <mergeCell ref="F28:F30"/>
    <mergeCell ref="A1:I1"/>
    <mergeCell ref="A3:A5"/>
    <mergeCell ref="B3:B5"/>
    <mergeCell ref="C3:C5"/>
    <mergeCell ref="A6:A10"/>
    <mergeCell ref="B6:B10"/>
    <mergeCell ref="C6:C10"/>
    <mergeCell ref="D6:D8"/>
    <mergeCell ref="E6:E8"/>
    <mergeCell ref="D3:D5"/>
    <mergeCell ref="E3:E5"/>
    <mergeCell ref="F3:F5"/>
    <mergeCell ref="D21:D24"/>
    <mergeCell ref="A28:A30"/>
  </mergeCells>
  <pageMargins left="0.7" right="0.7" top="0.75" bottom="0.75" header="0.3" footer="0.3"/>
  <ignoredErrors>
    <ignoredError sqref="E8:E10 E6 E3 E11:E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70" zoomScaleNormal="70" workbookViewId="0">
      <selection sqref="A1:I1"/>
    </sheetView>
  </sheetViews>
  <sheetFormatPr defaultRowHeight="15" x14ac:dyDescent="0.25"/>
  <cols>
    <col min="1" max="1" width="19.140625" customWidth="1"/>
    <col min="2" max="2" width="12.5703125" customWidth="1"/>
    <col min="3" max="3" width="8.140625" bestFit="1" customWidth="1"/>
    <col min="4" max="4" width="40.28515625" bestFit="1" customWidth="1"/>
    <col min="5" max="5" width="12.5703125" bestFit="1" customWidth="1"/>
    <col min="6" max="6" width="8.28515625" bestFit="1" customWidth="1"/>
    <col min="7" max="7" width="44.42578125" customWidth="1"/>
    <col min="8" max="8" width="15" bestFit="1" customWidth="1"/>
    <col min="9" max="9" width="8.140625" customWidth="1"/>
  </cols>
  <sheetData>
    <row r="1" spans="1:9" ht="25.5" customHeight="1" thickBot="1" x14ac:dyDescent="0.3">
      <c r="A1" s="98" t="s">
        <v>112</v>
      </c>
      <c r="B1" s="99"/>
      <c r="C1" s="99"/>
      <c r="D1" s="99"/>
      <c r="E1" s="99"/>
      <c r="F1" s="99"/>
      <c r="G1" s="99"/>
      <c r="H1" s="99"/>
      <c r="I1" s="100"/>
    </row>
    <row r="2" spans="1:9" ht="19.5" customHeight="1" thickBot="1" x14ac:dyDescent="0.3">
      <c r="A2" s="58"/>
      <c r="B2" s="59" t="s">
        <v>29</v>
      </c>
      <c r="C2" s="59" t="s">
        <v>30</v>
      </c>
      <c r="D2" s="60"/>
      <c r="E2" s="59" t="s">
        <v>29</v>
      </c>
      <c r="F2" s="59" t="s">
        <v>30</v>
      </c>
      <c r="G2" s="59"/>
      <c r="H2" s="61" t="s">
        <v>29</v>
      </c>
      <c r="I2" s="62" t="s">
        <v>30</v>
      </c>
    </row>
    <row r="3" spans="1:9" x14ac:dyDescent="0.25">
      <c r="A3" s="101" t="s">
        <v>19</v>
      </c>
      <c r="B3" s="103">
        <f>SUM(E3:E5)</f>
        <v>48.878808319618997</v>
      </c>
      <c r="C3" s="105">
        <f>B3/B31*100</f>
        <v>5.5671673617572077</v>
      </c>
      <c r="D3" s="112" t="s">
        <v>26</v>
      </c>
      <c r="E3" s="103">
        <f>SUM(H3:H5)</f>
        <v>48.878808319618997</v>
      </c>
      <c r="F3" s="105">
        <f>E3/$E$31*100</f>
        <v>5.5671673617572077</v>
      </c>
      <c r="G3" s="9" t="s">
        <v>31</v>
      </c>
      <c r="H3" s="49">
        <v>0.13218381651899999</v>
      </c>
      <c r="I3" s="63">
        <f t="shared" ref="I3:I12" si="0">H3/$H$31*100</f>
        <v>1.5055388099175662E-2</v>
      </c>
    </row>
    <row r="4" spans="1:9" x14ac:dyDescent="0.25">
      <c r="A4" s="102"/>
      <c r="B4" s="104"/>
      <c r="C4" s="106"/>
      <c r="D4" s="113"/>
      <c r="E4" s="104"/>
      <c r="F4" s="106"/>
      <c r="G4" s="10" t="s">
        <v>37</v>
      </c>
      <c r="H4" s="50">
        <v>32.450276782899998</v>
      </c>
      <c r="I4" s="64">
        <f t="shared" si="0"/>
        <v>3.6960009459403449</v>
      </c>
    </row>
    <row r="5" spans="1:9" ht="15.75" thickBot="1" x14ac:dyDescent="0.3">
      <c r="A5" s="102"/>
      <c r="B5" s="104"/>
      <c r="C5" s="106"/>
      <c r="D5" s="114"/>
      <c r="E5" s="104"/>
      <c r="F5" s="106"/>
      <c r="G5" s="10" t="s">
        <v>42</v>
      </c>
      <c r="H5" s="84">
        <v>16.2963477202</v>
      </c>
      <c r="I5" s="13">
        <f t="shared" si="0"/>
        <v>1.8561110277176891</v>
      </c>
    </row>
    <row r="6" spans="1:9" x14ac:dyDescent="0.25">
      <c r="A6" s="101" t="s">
        <v>20</v>
      </c>
      <c r="B6" s="103">
        <f>SUM(E6:E10)</f>
        <v>251.36421021766</v>
      </c>
      <c r="C6" s="105">
        <f>B6/B31*100</f>
        <v>28.629720632447331</v>
      </c>
      <c r="D6" s="110" t="s">
        <v>27</v>
      </c>
      <c r="E6" s="103">
        <f>SUM(H6:H8)</f>
        <v>153.76872742615998</v>
      </c>
      <c r="F6" s="105">
        <f>E6/$E$31*100</f>
        <v>17.513852526602086</v>
      </c>
      <c r="G6" s="15" t="s">
        <v>22</v>
      </c>
      <c r="H6" s="52">
        <v>105.132793928</v>
      </c>
      <c r="I6" s="63">
        <f t="shared" si="0"/>
        <v>11.974347966486395</v>
      </c>
    </row>
    <row r="7" spans="1:9" x14ac:dyDescent="0.25">
      <c r="A7" s="102"/>
      <c r="B7" s="104"/>
      <c r="C7" s="106"/>
      <c r="D7" s="111"/>
      <c r="E7" s="104"/>
      <c r="F7" s="106"/>
      <c r="G7" s="87" t="s">
        <v>44</v>
      </c>
      <c r="H7" s="53">
        <v>43.211573589700002</v>
      </c>
      <c r="I7" s="64">
        <f t="shared" si="0"/>
        <v>4.9216842719585934</v>
      </c>
    </row>
    <row r="8" spans="1:9" x14ac:dyDescent="0.25">
      <c r="A8" s="102"/>
      <c r="B8" s="104"/>
      <c r="C8" s="106"/>
      <c r="D8" s="111"/>
      <c r="E8" s="104"/>
      <c r="F8" s="122"/>
      <c r="G8" s="14" t="s">
        <v>43</v>
      </c>
      <c r="H8" s="53">
        <v>5.4243599084599996</v>
      </c>
      <c r="I8" s="64">
        <f t="shared" si="0"/>
        <v>0.61782028815710344</v>
      </c>
    </row>
    <row r="9" spans="1:9" x14ac:dyDescent="0.25">
      <c r="A9" s="102"/>
      <c r="B9" s="104"/>
      <c r="C9" s="106"/>
      <c r="D9" s="111" t="s">
        <v>28</v>
      </c>
      <c r="E9" s="104">
        <f>SUM(H9:H10)</f>
        <v>97.595482791500004</v>
      </c>
      <c r="F9" s="106">
        <f>E9/E31*100</f>
        <v>11.115868105845244</v>
      </c>
      <c r="G9" s="14" t="s">
        <v>23</v>
      </c>
      <c r="H9" s="53">
        <v>75.7976088132</v>
      </c>
      <c r="I9" s="64">
        <f t="shared" si="0"/>
        <v>8.6331477462537478</v>
      </c>
    </row>
    <row r="10" spans="1:9" ht="15.75" thickBot="1" x14ac:dyDescent="0.3">
      <c r="A10" s="107"/>
      <c r="B10" s="108"/>
      <c r="C10" s="109"/>
      <c r="D10" s="118"/>
      <c r="E10" s="108"/>
      <c r="F10" s="123"/>
      <c r="G10" s="83" t="s">
        <v>24</v>
      </c>
      <c r="H10" s="86">
        <v>21.7978739783</v>
      </c>
      <c r="I10" s="65">
        <f t="shared" si="0"/>
        <v>2.4827203595915011</v>
      </c>
    </row>
    <row r="11" spans="1:9" ht="30" customHeight="1" x14ac:dyDescent="0.25">
      <c r="A11" s="124" t="s">
        <v>21</v>
      </c>
      <c r="B11" s="92">
        <f>SUM(E11:E27)</f>
        <v>568.35468184301601</v>
      </c>
      <c r="C11" s="95">
        <f>B11/B31*100</f>
        <v>64.734099366091186</v>
      </c>
      <c r="D11" s="110" t="s">
        <v>46</v>
      </c>
      <c r="E11" s="103">
        <f>SUM(H11:H12)</f>
        <v>179.74589516100002</v>
      </c>
      <c r="F11" s="105">
        <f>E11/E31*100</f>
        <v>20.472583423203069</v>
      </c>
      <c r="G11" s="9" t="s">
        <v>45</v>
      </c>
      <c r="H11" s="88">
        <v>101.66919794</v>
      </c>
      <c r="I11" s="89">
        <f t="shared" si="0"/>
        <v>11.579853517836607</v>
      </c>
    </row>
    <row r="12" spans="1:9" x14ac:dyDescent="0.25">
      <c r="A12" s="125"/>
      <c r="B12" s="93"/>
      <c r="C12" s="96"/>
      <c r="D12" s="111"/>
      <c r="E12" s="104"/>
      <c r="F12" s="106"/>
      <c r="G12" s="57" t="s">
        <v>47</v>
      </c>
      <c r="H12" s="50">
        <v>78.076697221000003</v>
      </c>
      <c r="I12" s="64">
        <f t="shared" si="0"/>
        <v>8.8927299053664637</v>
      </c>
    </row>
    <row r="13" spans="1:9" x14ac:dyDescent="0.25">
      <c r="A13" s="125"/>
      <c r="B13" s="93"/>
      <c r="C13" s="96"/>
      <c r="D13" s="111" t="s">
        <v>49</v>
      </c>
      <c r="E13" s="104">
        <f>SUM(H13:H14)</f>
        <v>28.579208734613001</v>
      </c>
      <c r="F13" s="106">
        <f>E13/E31*100</f>
        <v>3.2550965042313083</v>
      </c>
      <c r="G13" s="56" t="s">
        <v>48</v>
      </c>
      <c r="H13" s="50">
        <v>27.7411949444</v>
      </c>
      <c r="I13" s="64">
        <f t="shared" ref="I13:I31" si="1">H13/$H$31*100</f>
        <v>3.1596489435815203</v>
      </c>
    </row>
    <row r="14" spans="1:9" x14ac:dyDescent="0.25">
      <c r="A14" s="125"/>
      <c r="B14" s="93"/>
      <c r="C14" s="96"/>
      <c r="D14" s="111"/>
      <c r="E14" s="104"/>
      <c r="F14" s="106"/>
      <c r="G14" s="10" t="s">
        <v>50</v>
      </c>
      <c r="H14" s="50">
        <v>0.83801379021300004</v>
      </c>
      <c r="I14" s="64">
        <f t="shared" si="1"/>
        <v>9.5447560649789445E-2</v>
      </c>
    </row>
    <row r="15" spans="1:9" x14ac:dyDescent="0.25">
      <c r="A15" s="125"/>
      <c r="B15" s="93"/>
      <c r="C15" s="96"/>
      <c r="D15" s="111" t="s">
        <v>51</v>
      </c>
      <c r="E15" s="104">
        <f>SUM(H15:H17)</f>
        <v>112.49260714570001</v>
      </c>
      <c r="F15" s="106">
        <f>E15/$E$31*100</f>
        <v>12.812611282283374</v>
      </c>
      <c r="G15" s="10" t="s">
        <v>52</v>
      </c>
      <c r="H15" s="50">
        <v>89.029808618800004</v>
      </c>
      <c r="I15" s="64">
        <f t="shared" si="1"/>
        <v>10.140260407435758</v>
      </c>
    </row>
    <row r="16" spans="1:9" x14ac:dyDescent="0.25">
      <c r="A16" s="125"/>
      <c r="B16" s="93"/>
      <c r="C16" s="96"/>
      <c r="D16" s="111"/>
      <c r="E16" s="104"/>
      <c r="F16" s="106"/>
      <c r="G16" s="10" t="s">
        <v>53</v>
      </c>
      <c r="H16" s="50">
        <v>1.6862135202999999</v>
      </c>
      <c r="I16" s="64">
        <f t="shared" si="1"/>
        <v>0.19205527298831374</v>
      </c>
    </row>
    <row r="17" spans="1:9" x14ac:dyDescent="0.25">
      <c r="A17" s="125"/>
      <c r="B17" s="93"/>
      <c r="C17" s="96"/>
      <c r="D17" s="111"/>
      <c r="E17" s="104"/>
      <c r="F17" s="122"/>
      <c r="G17" s="10" t="s">
        <v>54</v>
      </c>
      <c r="H17" s="50">
        <v>21.776585006600001</v>
      </c>
      <c r="I17" s="64">
        <f t="shared" si="1"/>
        <v>2.4802956018593036</v>
      </c>
    </row>
    <row r="18" spans="1:9" x14ac:dyDescent="0.25">
      <c r="A18" s="125"/>
      <c r="B18" s="93"/>
      <c r="C18" s="96"/>
      <c r="D18" s="111" t="s">
        <v>55</v>
      </c>
      <c r="E18" s="104">
        <f>SUM(H18:H20)</f>
        <v>73.122185337900007</v>
      </c>
      <c r="F18" s="106">
        <f>E18/$E$31*100</f>
        <v>8.3284240681891379</v>
      </c>
      <c r="G18" s="10" t="s">
        <v>57</v>
      </c>
      <c r="H18" s="50">
        <v>56.816633742599997</v>
      </c>
      <c r="I18" s="64">
        <f t="shared" si="1"/>
        <v>6.4712647433705195</v>
      </c>
    </row>
    <row r="19" spans="1:9" x14ac:dyDescent="0.25">
      <c r="A19" s="125"/>
      <c r="B19" s="93"/>
      <c r="C19" s="96"/>
      <c r="D19" s="111"/>
      <c r="E19" s="104"/>
      <c r="F19" s="106"/>
      <c r="G19" s="56" t="s">
        <v>58</v>
      </c>
      <c r="H19" s="50">
        <v>12.0765114125</v>
      </c>
      <c r="I19" s="64">
        <f t="shared" si="1"/>
        <v>1.3754828010521045</v>
      </c>
    </row>
    <row r="20" spans="1:9" x14ac:dyDescent="0.25">
      <c r="A20" s="125"/>
      <c r="B20" s="93"/>
      <c r="C20" s="96"/>
      <c r="D20" s="111"/>
      <c r="E20" s="104"/>
      <c r="F20" s="122"/>
      <c r="G20" s="10" t="s">
        <v>59</v>
      </c>
      <c r="H20" s="50">
        <v>4.2290401828000004</v>
      </c>
      <c r="I20" s="64">
        <f t="shared" si="1"/>
        <v>0.48167652376651532</v>
      </c>
    </row>
    <row r="21" spans="1:9" x14ac:dyDescent="0.25">
      <c r="A21" s="125"/>
      <c r="B21" s="93"/>
      <c r="C21" s="96"/>
      <c r="D21" s="111" t="s">
        <v>56</v>
      </c>
      <c r="E21" s="104">
        <f>SUM(H21:H24)</f>
        <v>114.36652769870001</v>
      </c>
      <c r="F21" s="106">
        <f>E21/E31*100</f>
        <v>13.026045891265037</v>
      </c>
      <c r="G21" s="10" t="s">
        <v>60</v>
      </c>
      <c r="H21" s="50">
        <v>51.398999947500002</v>
      </c>
      <c r="I21" s="64">
        <f t="shared" si="1"/>
        <v>5.8542105417866495</v>
      </c>
    </row>
    <row r="22" spans="1:9" x14ac:dyDescent="0.25">
      <c r="A22" s="125"/>
      <c r="B22" s="93"/>
      <c r="C22" s="96"/>
      <c r="D22" s="111"/>
      <c r="E22" s="104"/>
      <c r="F22" s="106"/>
      <c r="G22" s="56" t="s">
        <v>61</v>
      </c>
      <c r="H22" s="50">
        <v>17.353966962800001</v>
      </c>
      <c r="I22" s="64">
        <f t="shared" si="1"/>
        <v>1.9765710702389343</v>
      </c>
    </row>
    <row r="23" spans="1:9" x14ac:dyDescent="0.25">
      <c r="A23" s="125"/>
      <c r="B23" s="93"/>
      <c r="C23" s="96"/>
      <c r="D23" s="111"/>
      <c r="E23" s="104"/>
      <c r="F23" s="106"/>
      <c r="G23" s="57" t="s">
        <v>62</v>
      </c>
      <c r="H23" s="50">
        <v>32.177968642400003</v>
      </c>
      <c r="I23" s="64">
        <f t="shared" si="1"/>
        <v>3.6649857668832095</v>
      </c>
    </row>
    <row r="24" spans="1:9" ht="30" x14ac:dyDescent="0.25">
      <c r="A24" s="125"/>
      <c r="B24" s="93"/>
      <c r="C24" s="96"/>
      <c r="D24" s="111"/>
      <c r="E24" s="104"/>
      <c r="F24" s="106"/>
      <c r="G24" s="56" t="s">
        <v>70</v>
      </c>
      <c r="H24" s="50">
        <v>13.435592145999999</v>
      </c>
      <c r="I24" s="64">
        <f t="shared" si="1"/>
        <v>1.5302785123562468</v>
      </c>
    </row>
    <row r="25" spans="1:9" ht="30" x14ac:dyDescent="0.25">
      <c r="A25" s="125"/>
      <c r="B25" s="93"/>
      <c r="C25" s="96"/>
      <c r="D25" s="111" t="s">
        <v>65</v>
      </c>
      <c r="E25" s="104">
        <f>SUM(H25:H27)</f>
        <v>60.048257765103003</v>
      </c>
      <c r="F25" s="106">
        <f>E25/E31*100</f>
        <v>6.8393381969192628</v>
      </c>
      <c r="G25" s="67" t="s">
        <v>63</v>
      </c>
      <c r="H25" s="50">
        <v>0.211959031406</v>
      </c>
      <c r="I25" s="64">
        <f t="shared" si="1"/>
        <v>2.4141574687276512E-2</v>
      </c>
    </row>
    <row r="26" spans="1:9" ht="30" x14ac:dyDescent="0.25">
      <c r="A26" s="125"/>
      <c r="B26" s="93"/>
      <c r="C26" s="96"/>
      <c r="D26" s="111"/>
      <c r="E26" s="104"/>
      <c r="F26" s="106"/>
      <c r="G26" s="10" t="s">
        <v>64</v>
      </c>
      <c r="H26" s="50">
        <v>59.734150444000001</v>
      </c>
      <c r="I26" s="64">
        <f t="shared" si="1"/>
        <v>6.8035622014265149</v>
      </c>
    </row>
    <row r="27" spans="1:9" ht="15.75" thickBot="1" x14ac:dyDescent="0.3">
      <c r="A27" s="126"/>
      <c r="B27" s="94"/>
      <c r="C27" s="97"/>
      <c r="D27" s="118"/>
      <c r="E27" s="108"/>
      <c r="F27" s="109"/>
      <c r="G27" s="11" t="s">
        <v>71</v>
      </c>
      <c r="H27" s="84">
        <v>0.102148289697</v>
      </c>
      <c r="I27" s="13">
        <f t="shared" si="1"/>
        <v>1.163442080547211E-2</v>
      </c>
    </row>
    <row r="28" spans="1:9" x14ac:dyDescent="0.25">
      <c r="A28" s="101" t="s">
        <v>25</v>
      </c>
      <c r="B28" s="103">
        <f>SUM(E28:E30)</f>
        <v>9.3857541029379998</v>
      </c>
      <c r="C28" s="115">
        <f>B28/B31*100</f>
        <v>1.0690126397042761</v>
      </c>
      <c r="D28" s="119" t="s">
        <v>66</v>
      </c>
      <c r="E28" s="92">
        <f>SUM(H28:H30)</f>
        <v>9.3857541029379998</v>
      </c>
      <c r="F28" s="95">
        <f>E28/E31*100</f>
        <v>1.0690126397042761</v>
      </c>
      <c r="G28" s="15" t="s">
        <v>69</v>
      </c>
      <c r="H28" s="52">
        <v>6.9718544913800002</v>
      </c>
      <c r="I28" s="63">
        <f t="shared" si="1"/>
        <v>0.79407584001494924</v>
      </c>
    </row>
    <row r="29" spans="1:9" x14ac:dyDescent="0.25">
      <c r="A29" s="102"/>
      <c r="B29" s="104"/>
      <c r="C29" s="116"/>
      <c r="D29" s="120"/>
      <c r="E29" s="93"/>
      <c r="F29" s="96"/>
      <c r="G29" s="14" t="s">
        <v>67</v>
      </c>
      <c r="H29" s="53">
        <v>0.62325372689799996</v>
      </c>
      <c r="I29" s="64">
        <f t="shared" si="1"/>
        <v>7.0986955815111261E-2</v>
      </c>
    </row>
    <row r="30" spans="1:9" ht="15.75" thickBot="1" x14ac:dyDescent="0.3">
      <c r="A30" s="107"/>
      <c r="B30" s="108"/>
      <c r="C30" s="117"/>
      <c r="D30" s="121"/>
      <c r="E30" s="94"/>
      <c r="F30" s="97"/>
      <c r="G30" s="83" t="s">
        <v>68</v>
      </c>
      <c r="H30" s="86">
        <v>1.79064588466</v>
      </c>
      <c r="I30" s="65">
        <f t="shared" si="1"/>
        <v>0.20394984387421583</v>
      </c>
    </row>
    <row r="31" spans="1:9" x14ac:dyDescent="0.25">
      <c r="A31" s="2"/>
      <c r="B31" s="48">
        <f>SUM(B3:B30)</f>
        <v>877.983454483233</v>
      </c>
      <c r="C31" s="5">
        <f>SUM(C3:C30)</f>
        <v>100</v>
      </c>
      <c r="D31" s="4"/>
      <c r="E31" s="48">
        <f>SUM(E3:E30)</f>
        <v>877.983454483233</v>
      </c>
      <c r="F31" s="5">
        <f>SUM(F3:F30)</f>
        <v>100</v>
      </c>
      <c r="G31" s="2"/>
      <c r="H31" s="54">
        <f>SUM(H3:H30)</f>
        <v>877.98345448323278</v>
      </c>
      <c r="I31" s="6">
        <f t="shared" si="1"/>
        <v>100</v>
      </c>
    </row>
    <row r="33" spans="8:8" x14ac:dyDescent="0.25">
      <c r="H33">
        <v>877.98345400000005</v>
      </c>
    </row>
  </sheetData>
  <mergeCells count="43">
    <mergeCell ref="F28:F30"/>
    <mergeCell ref="A28:A30"/>
    <mergeCell ref="B28:B30"/>
    <mergeCell ref="C28:C30"/>
    <mergeCell ref="D28:D30"/>
    <mergeCell ref="E28:E30"/>
    <mergeCell ref="E18:E20"/>
    <mergeCell ref="F18:F20"/>
    <mergeCell ref="D25:D27"/>
    <mergeCell ref="E25:E27"/>
    <mergeCell ref="F25:F27"/>
    <mergeCell ref="D21:D24"/>
    <mergeCell ref="E21:E24"/>
    <mergeCell ref="F21:F24"/>
    <mergeCell ref="A11:A27"/>
    <mergeCell ref="B11:B27"/>
    <mergeCell ref="C11:C27"/>
    <mergeCell ref="D11:D12"/>
    <mergeCell ref="E11:E12"/>
    <mergeCell ref="F11:F12"/>
    <mergeCell ref="D13:D14"/>
    <mergeCell ref="E13:E14"/>
    <mergeCell ref="F13:F14"/>
    <mergeCell ref="D15:D17"/>
    <mergeCell ref="E15:E17"/>
    <mergeCell ref="F15:F17"/>
    <mergeCell ref="D18:D20"/>
    <mergeCell ref="F6:F8"/>
    <mergeCell ref="D9:D10"/>
    <mergeCell ref="E9:E10"/>
    <mergeCell ref="F9:F10"/>
    <mergeCell ref="A1:I1"/>
    <mergeCell ref="A3:A5"/>
    <mergeCell ref="B3:B5"/>
    <mergeCell ref="C3:C5"/>
    <mergeCell ref="D3:D5"/>
    <mergeCell ref="E3:E5"/>
    <mergeCell ref="F3:F5"/>
    <mergeCell ref="A6:A10"/>
    <mergeCell ref="B6:B10"/>
    <mergeCell ref="C6:C10"/>
    <mergeCell ref="D6:D8"/>
    <mergeCell ref="E6:E8"/>
  </mergeCells>
  <pageMargins left="0.7" right="0.7" top="0.75" bottom="0.75" header="0.3" footer="0.3"/>
  <ignoredErrors>
    <ignoredError sqref="E3:E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Normal="100" workbookViewId="0">
      <selection activeCell="F20" sqref="F20:F22"/>
    </sheetView>
  </sheetViews>
  <sheetFormatPr defaultRowHeight="15" x14ac:dyDescent="0.25"/>
  <cols>
    <col min="1" max="1" width="19.140625" customWidth="1"/>
    <col min="2" max="2" width="10.7109375" style="3" bestFit="1" customWidth="1"/>
    <col min="3" max="3" width="10.28515625" style="3" bestFit="1" customWidth="1"/>
    <col min="4" max="4" width="8.28515625" bestFit="1" customWidth="1"/>
    <col min="5" max="5" width="7.28515625" bestFit="1" customWidth="1"/>
    <col min="6" max="6" width="40.28515625" bestFit="1" customWidth="1"/>
    <col min="7" max="7" width="10.7109375" style="3" customWidth="1"/>
    <col min="8" max="8" width="11.7109375" style="3" bestFit="1" customWidth="1"/>
    <col min="9" max="9" width="7.85546875" bestFit="1" customWidth="1"/>
    <col min="10" max="10" width="8.28515625" bestFit="1" customWidth="1"/>
    <col min="11" max="11" width="44.42578125" customWidth="1"/>
    <col min="12" max="12" width="10.7109375" style="6" bestFit="1" customWidth="1"/>
    <col min="13" max="13" width="10.28515625" style="6" bestFit="1" customWidth="1"/>
    <col min="14" max="14" width="7.28515625" style="39" customWidth="1"/>
    <col min="15" max="15" width="7.28515625" style="7" customWidth="1"/>
  </cols>
  <sheetData>
    <row r="1" spans="1:15" ht="25.5" customHeight="1" thickBot="1" x14ac:dyDescent="0.3">
      <c r="A1" s="146" t="s">
        <v>113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</row>
    <row r="2" spans="1:15" ht="16.5" thickBot="1" x14ac:dyDescent="0.3">
      <c r="A2" s="149" t="s">
        <v>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1:15" ht="15" customHeight="1" x14ac:dyDescent="0.25">
      <c r="A3" s="9"/>
      <c r="B3" s="82">
        <v>1994</v>
      </c>
      <c r="C3" s="81">
        <v>2011</v>
      </c>
      <c r="D3" s="152" t="s">
        <v>35</v>
      </c>
      <c r="E3" s="153"/>
      <c r="F3" s="31"/>
      <c r="G3" s="81">
        <v>1994</v>
      </c>
      <c r="H3" s="81">
        <v>2011</v>
      </c>
      <c r="I3" s="152" t="s">
        <v>35</v>
      </c>
      <c r="J3" s="153"/>
      <c r="K3" s="32"/>
      <c r="L3" s="81">
        <v>1994</v>
      </c>
      <c r="M3" s="81">
        <v>2011</v>
      </c>
      <c r="N3" s="154" t="s">
        <v>35</v>
      </c>
      <c r="O3" s="155"/>
    </row>
    <row r="4" spans="1:15" ht="15.75" thickBot="1" x14ac:dyDescent="0.3">
      <c r="A4" s="11"/>
      <c r="B4" s="79" t="s">
        <v>34</v>
      </c>
      <c r="C4" s="80" t="s">
        <v>34</v>
      </c>
      <c r="D4" s="24" t="s">
        <v>34</v>
      </c>
      <c r="E4" s="25" t="s">
        <v>32</v>
      </c>
      <c r="F4" s="26"/>
      <c r="G4" s="69" t="s">
        <v>34</v>
      </c>
      <c r="H4" s="80" t="s">
        <v>34</v>
      </c>
      <c r="I4" s="24" t="s">
        <v>34</v>
      </c>
      <c r="J4" s="25" t="s">
        <v>32</v>
      </c>
      <c r="K4" s="28"/>
      <c r="L4" s="69" t="s">
        <v>34</v>
      </c>
      <c r="M4" s="69" t="s">
        <v>34</v>
      </c>
      <c r="N4" s="33" t="s">
        <v>34</v>
      </c>
      <c r="O4" s="29" t="s">
        <v>32</v>
      </c>
    </row>
    <row r="5" spans="1:15" ht="15" customHeight="1" x14ac:dyDescent="0.25">
      <c r="A5" s="101" t="s">
        <v>19</v>
      </c>
      <c r="B5" s="183">
        <f>SUM(G5)</f>
        <v>39.110373600000003</v>
      </c>
      <c r="C5" s="184">
        <f>SUM(H5:H7)</f>
        <v>48.878808319618997</v>
      </c>
      <c r="D5" s="184">
        <f>C5-B5</f>
        <v>9.7684347196189947</v>
      </c>
      <c r="E5" s="134">
        <f>C5/B5*100-100</f>
        <v>24.976582477900422</v>
      </c>
      <c r="F5" s="156" t="s">
        <v>26</v>
      </c>
      <c r="G5" s="103">
        <f>SUM(L5:L7)</f>
        <v>39.110373600000003</v>
      </c>
      <c r="H5" s="160">
        <f>SUM(M5:M7)</f>
        <v>48.878808319618997</v>
      </c>
      <c r="I5" s="162">
        <f>H5-G5</f>
        <v>9.7684347196189947</v>
      </c>
      <c r="J5" s="157">
        <f>H5/G5*100-100</f>
        <v>24.976582477900422</v>
      </c>
      <c r="K5" s="9" t="s">
        <v>31</v>
      </c>
      <c r="L5" s="49">
        <v>0.34372530000000001</v>
      </c>
      <c r="M5" s="70">
        <v>0.13218381651899999</v>
      </c>
      <c r="N5" s="34">
        <f>M5-L5</f>
        <v>-0.21154148348100002</v>
      </c>
      <c r="O5" s="30">
        <f>M5/L5*100-100</f>
        <v>-61.543762848123201</v>
      </c>
    </row>
    <row r="6" spans="1:15" x14ac:dyDescent="0.25">
      <c r="A6" s="102"/>
      <c r="B6" s="185"/>
      <c r="C6" s="186"/>
      <c r="D6" s="186"/>
      <c r="E6" s="127"/>
      <c r="F6" s="132"/>
      <c r="G6" s="104"/>
      <c r="H6" s="161"/>
      <c r="I6" s="163"/>
      <c r="J6" s="158"/>
      <c r="K6" s="10" t="s">
        <v>37</v>
      </c>
      <c r="L6" s="50">
        <v>30.650638000000001</v>
      </c>
      <c r="M6" s="71">
        <v>32.450276782899998</v>
      </c>
      <c r="N6" s="35">
        <f t="shared" ref="N6:N32" si="0">M6-L6</f>
        <v>1.7996387828999971</v>
      </c>
      <c r="O6" s="21">
        <f t="shared" ref="O6:O32" si="1">M6/L6*100-100</f>
        <v>5.871456192526864</v>
      </c>
    </row>
    <row r="7" spans="1:15" ht="15.75" thickBot="1" x14ac:dyDescent="0.3">
      <c r="A7" s="102"/>
      <c r="B7" s="187"/>
      <c r="C7" s="188"/>
      <c r="D7" s="188"/>
      <c r="E7" s="128"/>
      <c r="F7" s="135"/>
      <c r="G7" s="104"/>
      <c r="H7" s="161"/>
      <c r="I7" s="168"/>
      <c r="J7" s="159"/>
      <c r="K7" s="10" t="s">
        <v>42</v>
      </c>
      <c r="L7" s="50">
        <v>8.116010300000001</v>
      </c>
      <c r="M7" s="71">
        <v>16.2963477202</v>
      </c>
      <c r="N7" s="36">
        <f t="shared" si="0"/>
        <v>8.180337420199999</v>
      </c>
      <c r="O7" s="22">
        <f t="shared" si="1"/>
        <v>100.79259534946621</v>
      </c>
    </row>
    <row r="8" spans="1:15" x14ac:dyDescent="0.25">
      <c r="A8" s="101" t="s">
        <v>20</v>
      </c>
      <c r="B8" s="183">
        <f>SUM(G8:G12)</f>
        <v>305.0392564</v>
      </c>
      <c r="C8" s="184">
        <f>SUM(H8:H12)</f>
        <v>251.36421021766</v>
      </c>
      <c r="D8" s="184">
        <f>C8-B8</f>
        <v>-53.675046182339997</v>
      </c>
      <c r="E8" s="134">
        <f>C8/B8*100-100</f>
        <v>-17.596111010694159</v>
      </c>
      <c r="F8" s="156" t="s">
        <v>27</v>
      </c>
      <c r="G8" s="103">
        <f>SUM(L8:L10)</f>
        <v>191.55186310000002</v>
      </c>
      <c r="H8" s="160">
        <f>SUM(M8:M10)</f>
        <v>153.76872742615998</v>
      </c>
      <c r="I8" s="162">
        <f>H8-G8</f>
        <v>-37.783135673840036</v>
      </c>
      <c r="J8" s="157">
        <f>H8/G8*100-100</f>
        <v>-19.7247549892612</v>
      </c>
      <c r="K8" s="9" t="s">
        <v>22</v>
      </c>
      <c r="L8" s="49">
        <v>129.27328300000002</v>
      </c>
      <c r="M8" s="70">
        <v>105.132793928</v>
      </c>
      <c r="N8" s="34">
        <f t="shared" si="0"/>
        <v>-24.140489072000022</v>
      </c>
      <c r="O8" s="30">
        <f t="shared" si="1"/>
        <v>-18.673997064033728</v>
      </c>
    </row>
    <row r="9" spans="1:15" x14ac:dyDescent="0.25">
      <c r="A9" s="102"/>
      <c r="B9" s="185"/>
      <c r="C9" s="186"/>
      <c r="D9" s="186"/>
      <c r="E9" s="127"/>
      <c r="F9" s="132"/>
      <c r="G9" s="104"/>
      <c r="H9" s="161"/>
      <c r="I9" s="163"/>
      <c r="J9" s="158"/>
      <c r="K9" s="56" t="s">
        <v>44</v>
      </c>
      <c r="L9" s="50">
        <v>56.380273400000007</v>
      </c>
      <c r="M9" s="71">
        <v>43.211573589700002</v>
      </c>
      <c r="N9" s="35">
        <f t="shared" si="0"/>
        <v>-13.168699810300005</v>
      </c>
      <c r="O9" s="21">
        <f t="shared" si="1"/>
        <v>-23.356927904326213</v>
      </c>
    </row>
    <row r="10" spans="1:15" x14ac:dyDescent="0.25">
      <c r="A10" s="102"/>
      <c r="B10" s="185"/>
      <c r="C10" s="186"/>
      <c r="D10" s="186"/>
      <c r="E10" s="127"/>
      <c r="F10" s="133"/>
      <c r="G10" s="104"/>
      <c r="H10" s="161"/>
      <c r="I10" s="164"/>
      <c r="J10" s="165"/>
      <c r="K10" s="10" t="s">
        <v>43</v>
      </c>
      <c r="L10" s="50">
        <v>5.8983066999999991</v>
      </c>
      <c r="M10" s="71">
        <v>5.4243599084599996</v>
      </c>
      <c r="N10" s="37">
        <f t="shared" si="0"/>
        <v>-0.47394679153999952</v>
      </c>
      <c r="O10" s="21">
        <f t="shared" si="1"/>
        <v>-8.0353025986254636</v>
      </c>
    </row>
    <row r="11" spans="1:15" x14ac:dyDescent="0.25">
      <c r="A11" s="102"/>
      <c r="B11" s="185"/>
      <c r="C11" s="186"/>
      <c r="D11" s="186"/>
      <c r="E11" s="127"/>
      <c r="F11" s="131" t="s">
        <v>28</v>
      </c>
      <c r="G11" s="104">
        <f>SUM(L11:L12)</f>
        <v>113.48739329999999</v>
      </c>
      <c r="H11" s="161">
        <f>SUM(M11:M12)</f>
        <v>97.595482791500004</v>
      </c>
      <c r="I11" s="144">
        <f>H11-G11</f>
        <v>-15.89191050849999</v>
      </c>
      <c r="J11" s="145">
        <f>H11/G11*100-100</f>
        <v>-14.003238638577471</v>
      </c>
      <c r="K11" s="10" t="s">
        <v>23</v>
      </c>
      <c r="L11" s="50">
        <v>84.048222100000004</v>
      </c>
      <c r="M11" s="71">
        <v>75.7976088132</v>
      </c>
      <c r="N11" s="37">
        <f t="shared" si="0"/>
        <v>-8.2506132868000037</v>
      </c>
      <c r="O11" s="21">
        <f t="shared" si="1"/>
        <v>-9.8165232775340314</v>
      </c>
    </row>
    <row r="12" spans="1:15" ht="15.75" thickBot="1" x14ac:dyDescent="0.3">
      <c r="A12" s="107"/>
      <c r="B12" s="187"/>
      <c r="C12" s="188"/>
      <c r="D12" s="188"/>
      <c r="E12" s="128"/>
      <c r="F12" s="135"/>
      <c r="G12" s="172"/>
      <c r="H12" s="171"/>
      <c r="I12" s="139"/>
      <c r="J12" s="158"/>
      <c r="K12" s="11" t="s">
        <v>24</v>
      </c>
      <c r="L12" s="51">
        <v>29.43917119999999</v>
      </c>
      <c r="M12" s="72">
        <v>21.7978739783</v>
      </c>
      <c r="N12" s="36">
        <f t="shared" si="0"/>
        <v>-7.6412972216999897</v>
      </c>
      <c r="O12" s="22">
        <f t="shared" si="1"/>
        <v>-25.95622400436325</v>
      </c>
    </row>
    <row r="13" spans="1:15" ht="30" customHeight="1" x14ac:dyDescent="0.25">
      <c r="A13" s="124" t="s">
        <v>21</v>
      </c>
      <c r="B13" s="183">
        <f>SUM(G13:G29)</f>
        <v>521.65121450000004</v>
      </c>
      <c r="C13" s="184">
        <f>SUM(H13:H29)</f>
        <v>568.35468184301601</v>
      </c>
      <c r="D13" s="184">
        <f>C13-B13</f>
        <v>46.703467343015973</v>
      </c>
      <c r="E13" s="134">
        <f>C13/B13*100-100</f>
        <v>8.9530065386277329</v>
      </c>
      <c r="F13" s="156" t="s">
        <v>46</v>
      </c>
      <c r="G13" s="103">
        <f>SUM(L13:L14)</f>
        <v>150.3817191</v>
      </c>
      <c r="H13" s="170">
        <f>SUM(M13:M14)</f>
        <v>179.74589516100002</v>
      </c>
      <c r="I13" s="143">
        <f>H13-G13</f>
        <v>29.364176061000023</v>
      </c>
      <c r="J13" s="134">
        <f>H13/G13*100-100</f>
        <v>19.52642664064345</v>
      </c>
      <c r="K13" s="73" t="s">
        <v>45</v>
      </c>
      <c r="L13" s="49">
        <v>93.341576299999986</v>
      </c>
      <c r="M13" s="70">
        <v>101.66919794</v>
      </c>
      <c r="N13" s="38">
        <f t="shared" si="0"/>
        <v>8.327621640000018</v>
      </c>
      <c r="O13" s="30">
        <f t="shared" si="1"/>
        <v>8.9216638180986223</v>
      </c>
    </row>
    <row r="14" spans="1:15" x14ac:dyDescent="0.25">
      <c r="A14" s="125"/>
      <c r="B14" s="185"/>
      <c r="C14" s="186"/>
      <c r="D14" s="186"/>
      <c r="E14" s="127"/>
      <c r="F14" s="133"/>
      <c r="G14" s="104"/>
      <c r="H14" s="136"/>
      <c r="I14" s="129"/>
      <c r="J14" s="127"/>
      <c r="K14" s="74" t="s">
        <v>47</v>
      </c>
      <c r="L14" s="50">
        <v>57.040142799999998</v>
      </c>
      <c r="M14" s="71">
        <v>78.076697221000003</v>
      </c>
      <c r="N14" s="37">
        <f t="shared" si="0"/>
        <v>21.036554421000005</v>
      </c>
      <c r="O14" s="21">
        <f t="shared" si="1"/>
        <v>36.880262545555922</v>
      </c>
    </row>
    <row r="15" spans="1:15" x14ac:dyDescent="0.25">
      <c r="A15" s="125"/>
      <c r="B15" s="185"/>
      <c r="C15" s="186"/>
      <c r="D15" s="186"/>
      <c r="E15" s="127"/>
      <c r="F15" s="131" t="s">
        <v>49</v>
      </c>
      <c r="G15" s="104">
        <f>SUM(L15:L16)</f>
        <v>27.421868500000002</v>
      </c>
      <c r="H15" s="136">
        <f>SUM(M15:M16)</f>
        <v>28.579208734613001</v>
      </c>
      <c r="I15" s="129">
        <f>H15-G15</f>
        <v>1.1573402346129988</v>
      </c>
      <c r="J15" s="127">
        <f>H15/G15*100-100</f>
        <v>4.2205010012829689</v>
      </c>
      <c r="K15" s="75" t="s">
        <v>48</v>
      </c>
      <c r="L15" s="50">
        <v>25.700019000000001</v>
      </c>
      <c r="M15" s="71">
        <v>27.7411949444</v>
      </c>
      <c r="N15" s="37">
        <f t="shared" si="0"/>
        <v>2.0411759443999991</v>
      </c>
      <c r="O15" s="21">
        <f t="shared" si="1"/>
        <v>7.9423129780565489</v>
      </c>
    </row>
    <row r="16" spans="1:15" x14ac:dyDescent="0.25">
      <c r="A16" s="125"/>
      <c r="B16" s="185"/>
      <c r="C16" s="186"/>
      <c r="D16" s="186"/>
      <c r="E16" s="127"/>
      <c r="F16" s="133"/>
      <c r="G16" s="104"/>
      <c r="H16" s="136"/>
      <c r="I16" s="129"/>
      <c r="J16" s="127"/>
      <c r="K16" s="76" t="s">
        <v>50</v>
      </c>
      <c r="L16" s="50">
        <v>1.7218494999999998</v>
      </c>
      <c r="M16" s="71">
        <v>0.83801379021300004</v>
      </c>
      <c r="N16" s="37">
        <f t="shared" si="0"/>
        <v>-0.88383570978699977</v>
      </c>
      <c r="O16" s="21">
        <f t="shared" si="1"/>
        <v>-51.330601762058755</v>
      </c>
    </row>
    <row r="17" spans="1:15" x14ac:dyDescent="0.25">
      <c r="A17" s="125"/>
      <c r="B17" s="185"/>
      <c r="C17" s="186"/>
      <c r="D17" s="186"/>
      <c r="E17" s="127"/>
      <c r="F17" s="131" t="s">
        <v>51</v>
      </c>
      <c r="G17" s="104">
        <f>SUM(L17:L19)</f>
        <v>95.027642499999999</v>
      </c>
      <c r="H17" s="136">
        <f>SUM(M17:M19)</f>
        <v>112.49260714570001</v>
      </c>
      <c r="I17" s="129">
        <f>H17-G17</f>
        <v>17.464964645700007</v>
      </c>
      <c r="J17" s="127">
        <f>H17/G17*100-100</f>
        <v>18.378825556679473</v>
      </c>
      <c r="K17" s="76" t="s">
        <v>52</v>
      </c>
      <c r="L17" s="50">
        <v>73.8709013</v>
      </c>
      <c r="M17" s="71">
        <v>89.029808618800004</v>
      </c>
      <c r="N17" s="37">
        <f t="shared" si="0"/>
        <v>15.158907318800004</v>
      </c>
      <c r="O17" s="21">
        <f t="shared" si="1"/>
        <v>20.520810024014153</v>
      </c>
    </row>
    <row r="18" spans="1:15" x14ac:dyDescent="0.25">
      <c r="A18" s="125"/>
      <c r="B18" s="185"/>
      <c r="C18" s="186"/>
      <c r="D18" s="186"/>
      <c r="E18" s="127"/>
      <c r="F18" s="132"/>
      <c r="G18" s="104"/>
      <c r="H18" s="136"/>
      <c r="I18" s="129"/>
      <c r="J18" s="127"/>
      <c r="K18" s="76" t="s">
        <v>53</v>
      </c>
      <c r="L18" s="50">
        <v>1.7372311000000003</v>
      </c>
      <c r="M18" s="71">
        <v>1.6862135202999999</v>
      </c>
      <c r="N18" s="37">
        <f t="shared" si="0"/>
        <v>-5.1017579700000315E-2</v>
      </c>
      <c r="O18" s="21">
        <f t="shared" si="1"/>
        <v>-2.9367180739511554</v>
      </c>
    </row>
    <row r="19" spans="1:15" x14ac:dyDescent="0.25">
      <c r="A19" s="125"/>
      <c r="B19" s="185"/>
      <c r="C19" s="186"/>
      <c r="D19" s="186"/>
      <c r="E19" s="127"/>
      <c r="F19" s="133"/>
      <c r="G19" s="104"/>
      <c r="H19" s="136"/>
      <c r="I19" s="129"/>
      <c r="J19" s="127"/>
      <c r="K19" s="76" t="s">
        <v>54</v>
      </c>
      <c r="L19" s="50">
        <v>19.4195101</v>
      </c>
      <c r="M19" s="71">
        <v>21.776585006600001</v>
      </c>
      <c r="N19" s="37">
        <f t="shared" si="0"/>
        <v>2.3570749066000012</v>
      </c>
      <c r="O19" s="21">
        <f t="shared" si="1"/>
        <v>12.137664104101177</v>
      </c>
    </row>
    <row r="20" spans="1:15" x14ac:dyDescent="0.25">
      <c r="A20" s="125"/>
      <c r="B20" s="185"/>
      <c r="C20" s="186"/>
      <c r="D20" s="186"/>
      <c r="E20" s="127"/>
      <c r="F20" s="131" t="s">
        <v>55</v>
      </c>
      <c r="G20" s="104">
        <f>SUM(L20:L22)</f>
        <v>88.686043399999988</v>
      </c>
      <c r="H20" s="136">
        <f>SUM(M20:M22)</f>
        <v>73.122185337900007</v>
      </c>
      <c r="I20" s="129">
        <f>H20-G20</f>
        <v>-15.563858062099982</v>
      </c>
      <c r="J20" s="127">
        <f>H20/G20*100-100</f>
        <v>-17.549388230008674</v>
      </c>
      <c r="K20" s="76" t="s">
        <v>57</v>
      </c>
      <c r="L20" s="50">
        <v>74.145334699999978</v>
      </c>
      <c r="M20" s="71">
        <v>56.816633742599997</v>
      </c>
      <c r="N20" s="37">
        <f t="shared" si="0"/>
        <v>-17.328700957399981</v>
      </c>
      <c r="O20" s="21">
        <f t="shared" si="1"/>
        <v>-23.371262706566469</v>
      </c>
    </row>
    <row r="21" spans="1:15" x14ac:dyDescent="0.25">
      <c r="A21" s="125"/>
      <c r="B21" s="185"/>
      <c r="C21" s="186"/>
      <c r="D21" s="186"/>
      <c r="E21" s="127"/>
      <c r="F21" s="132"/>
      <c r="G21" s="104"/>
      <c r="H21" s="136"/>
      <c r="I21" s="129"/>
      <c r="J21" s="127"/>
      <c r="K21" s="75" t="s">
        <v>58</v>
      </c>
      <c r="L21" s="50">
        <v>12.939247799999997</v>
      </c>
      <c r="M21" s="71">
        <v>12.0765114125</v>
      </c>
      <c r="N21" s="37">
        <f t="shared" si="0"/>
        <v>-0.86273638749999648</v>
      </c>
      <c r="O21" s="21">
        <f t="shared" si="1"/>
        <v>-6.6675930535930945</v>
      </c>
    </row>
    <row r="22" spans="1:15" x14ac:dyDescent="0.25">
      <c r="A22" s="125"/>
      <c r="B22" s="185"/>
      <c r="C22" s="186"/>
      <c r="D22" s="186"/>
      <c r="E22" s="127"/>
      <c r="F22" s="133"/>
      <c r="G22" s="104"/>
      <c r="H22" s="136"/>
      <c r="I22" s="129"/>
      <c r="J22" s="127"/>
      <c r="K22" s="76" t="s">
        <v>59</v>
      </c>
      <c r="L22" s="50">
        <v>1.6014609</v>
      </c>
      <c r="M22" s="71">
        <v>4.2290401828000004</v>
      </c>
      <c r="N22" s="37">
        <f t="shared" si="0"/>
        <v>2.6275792828000002</v>
      </c>
      <c r="O22" s="21">
        <f t="shared" si="1"/>
        <v>164.07389545383222</v>
      </c>
    </row>
    <row r="23" spans="1:15" x14ac:dyDescent="0.25">
      <c r="A23" s="125"/>
      <c r="B23" s="185"/>
      <c r="C23" s="186"/>
      <c r="D23" s="186"/>
      <c r="E23" s="127"/>
      <c r="F23" s="131" t="s">
        <v>56</v>
      </c>
      <c r="G23" s="104">
        <f>SUM(L23:L26)</f>
        <v>106.6762257</v>
      </c>
      <c r="H23" s="136">
        <f>SUM(M23:M26)</f>
        <v>114.36652769870001</v>
      </c>
      <c r="I23" s="129">
        <f>H23-G23</f>
        <v>7.6903019987000079</v>
      </c>
      <c r="J23" s="169">
        <f>H23/G23*100-100</f>
        <v>7.2090120814051488</v>
      </c>
      <c r="K23" s="76" t="s">
        <v>60</v>
      </c>
      <c r="L23" s="50">
        <v>36.964712300000002</v>
      </c>
      <c r="M23" s="71">
        <v>51.398999947500002</v>
      </c>
      <c r="N23" s="37">
        <f t="shared" si="0"/>
        <v>14.4342876475</v>
      </c>
      <c r="O23" s="21">
        <f t="shared" si="1"/>
        <v>39.048829949908736</v>
      </c>
    </row>
    <row r="24" spans="1:15" x14ac:dyDescent="0.25">
      <c r="A24" s="125"/>
      <c r="B24" s="185"/>
      <c r="C24" s="186"/>
      <c r="D24" s="186"/>
      <c r="E24" s="127"/>
      <c r="F24" s="132"/>
      <c r="G24" s="104"/>
      <c r="H24" s="136"/>
      <c r="I24" s="129"/>
      <c r="J24" s="169"/>
      <c r="K24" s="75" t="s">
        <v>61</v>
      </c>
      <c r="L24" s="50">
        <v>32.331593799999993</v>
      </c>
      <c r="M24" s="71">
        <v>17.353966962800001</v>
      </c>
      <c r="N24" s="35">
        <f t="shared" si="0"/>
        <v>-14.977626837199992</v>
      </c>
      <c r="O24" s="21">
        <f t="shared" si="1"/>
        <v>-46.325049516117559</v>
      </c>
    </row>
    <row r="25" spans="1:15" x14ac:dyDescent="0.25">
      <c r="A25" s="125"/>
      <c r="B25" s="185"/>
      <c r="C25" s="186"/>
      <c r="D25" s="186"/>
      <c r="E25" s="127"/>
      <c r="F25" s="132"/>
      <c r="G25" s="104"/>
      <c r="H25" s="136"/>
      <c r="I25" s="129"/>
      <c r="J25" s="169"/>
      <c r="K25" s="74" t="s">
        <v>62</v>
      </c>
      <c r="L25" s="50">
        <v>17.148292200000004</v>
      </c>
      <c r="M25" s="71">
        <v>32.177968642400003</v>
      </c>
      <c r="N25" s="35">
        <f t="shared" si="0"/>
        <v>15.0296764424</v>
      </c>
      <c r="O25" s="21">
        <f t="shared" si="1"/>
        <v>87.645325068580263</v>
      </c>
    </row>
    <row r="26" spans="1:15" ht="30" x14ac:dyDescent="0.25">
      <c r="A26" s="125"/>
      <c r="B26" s="185"/>
      <c r="C26" s="186"/>
      <c r="D26" s="186"/>
      <c r="E26" s="127"/>
      <c r="F26" s="133"/>
      <c r="G26" s="104"/>
      <c r="H26" s="136"/>
      <c r="I26" s="129"/>
      <c r="J26" s="169"/>
      <c r="K26" s="75" t="s">
        <v>70</v>
      </c>
      <c r="L26" s="50">
        <v>20.231627400000001</v>
      </c>
      <c r="M26" s="71">
        <v>13.435592145999999</v>
      </c>
      <c r="N26" s="37">
        <f t="shared" si="0"/>
        <v>-6.7960352540000013</v>
      </c>
      <c r="O26" s="21">
        <f t="shared" si="1"/>
        <v>-33.591144793423794</v>
      </c>
    </row>
    <row r="27" spans="1:15" ht="30" x14ac:dyDescent="0.25">
      <c r="A27" s="125"/>
      <c r="B27" s="185"/>
      <c r="C27" s="186"/>
      <c r="D27" s="186"/>
      <c r="E27" s="127"/>
      <c r="F27" s="131" t="s">
        <v>65</v>
      </c>
      <c r="G27" s="104">
        <f>SUM(L27:L29)</f>
        <v>53.45771529999999</v>
      </c>
      <c r="H27" s="136">
        <f>SUM(M27:M29)</f>
        <v>60.048257765103003</v>
      </c>
      <c r="I27" s="129">
        <f>H27-G27</f>
        <v>6.5905424651030131</v>
      </c>
      <c r="J27" s="127">
        <f>H27/G27*100-100</f>
        <v>12.328515029341361</v>
      </c>
      <c r="K27" s="77" t="s">
        <v>63</v>
      </c>
      <c r="L27" s="50">
        <v>0.36150700000000002</v>
      </c>
      <c r="M27" s="71">
        <v>0.211959031406</v>
      </c>
      <c r="N27" s="37">
        <f t="shared" si="0"/>
        <v>-0.14954796859400002</v>
      </c>
      <c r="O27" s="21">
        <f t="shared" si="1"/>
        <v>-41.36793162898644</v>
      </c>
    </row>
    <row r="28" spans="1:15" ht="30" x14ac:dyDescent="0.25">
      <c r="A28" s="125"/>
      <c r="B28" s="189"/>
      <c r="C28" s="190"/>
      <c r="D28" s="190"/>
      <c r="E28" s="145"/>
      <c r="F28" s="132"/>
      <c r="G28" s="104"/>
      <c r="H28" s="136"/>
      <c r="I28" s="129"/>
      <c r="J28" s="127"/>
      <c r="K28" s="76" t="s">
        <v>64</v>
      </c>
      <c r="L28" s="50">
        <v>52.99899099999999</v>
      </c>
      <c r="M28" s="71">
        <v>59.734150444000001</v>
      </c>
      <c r="N28" s="37">
        <f t="shared" si="0"/>
        <v>6.7351594440000113</v>
      </c>
      <c r="O28" s="21">
        <f t="shared" si="1"/>
        <v>12.70808994080663</v>
      </c>
    </row>
    <row r="29" spans="1:15" ht="15.75" thickBot="1" x14ac:dyDescent="0.3">
      <c r="A29" s="126"/>
      <c r="B29" s="187"/>
      <c r="C29" s="188"/>
      <c r="D29" s="188"/>
      <c r="E29" s="128"/>
      <c r="F29" s="135"/>
      <c r="G29" s="108"/>
      <c r="H29" s="137"/>
      <c r="I29" s="130"/>
      <c r="J29" s="128"/>
      <c r="K29" s="78" t="s">
        <v>71</v>
      </c>
      <c r="L29" s="51">
        <v>9.7217300000000006E-2</v>
      </c>
      <c r="M29" s="72">
        <v>0.102148289697</v>
      </c>
      <c r="N29" s="36">
        <f t="shared" si="0"/>
        <v>4.9309896969999961E-3</v>
      </c>
      <c r="O29" s="22">
        <f t="shared" si="1"/>
        <v>5.0721319117070749</v>
      </c>
    </row>
    <row r="30" spans="1:15" ht="15" customHeight="1" x14ac:dyDescent="0.25">
      <c r="A30" s="101" t="s">
        <v>25</v>
      </c>
      <c r="B30" s="191">
        <f>SUM(G30)</f>
        <v>12.182614600000001</v>
      </c>
      <c r="C30" s="192">
        <f>SUM(H30:H32)</f>
        <v>9.3857541029379998</v>
      </c>
      <c r="D30" s="192">
        <f>C30-B30</f>
        <v>-2.796860497062001</v>
      </c>
      <c r="E30" s="140">
        <f>C30/B30*100-100</f>
        <v>-22.957801661574365</v>
      </c>
      <c r="F30" s="131" t="s">
        <v>66</v>
      </c>
      <c r="G30" s="93">
        <f>SUM(L30:L32)</f>
        <v>12.182614600000001</v>
      </c>
      <c r="H30" s="166">
        <f>SUM(M30:M32)</f>
        <v>9.3857541029379998</v>
      </c>
      <c r="I30" s="138">
        <f>H30-G30</f>
        <v>-2.796860497062001</v>
      </c>
      <c r="J30" s="158">
        <f>H30/G30*100-100</f>
        <v>-22.957801661574365</v>
      </c>
      <c r="K30" s="73" t="s">
        <v>69</v>
      </c>
      <c r="L30" s="49">
        <v>8.3538335000000004</v>
      </c>
      <c r="M30" s="70">
        <v>6.9718544913800002</v>
      </c>
      <c r="N30" s="20">
        <f t="shared" si="0"/>
        <v>-1.3819790086200001</v>
      </c>
      <c r="O30" s="23">
        <f t="shared" si="1"/>
        <v>-16.543051864991085</v>
      </c>
    </row>
    <row r="31" spans="1:15" x14ac:dyDescent="0.25">
      <c r="A31" s="102"/>
      <c r="B31" s="193"/>
      <c r="C31" s="194"/>
      <c r="D31" s="194"/>
      <c r="E31" s="141"/>
      <c r="F31" s="132"/>
      <c r="G31" s="93"/>
      <c r="H31" s="166"/>
      <c r="I31" s="129"/>
      <c r="J31" s="158"/>
      <c r="K31" s="76" t="s">
        <v>67</v>
      </c>
      <c r="L31" s="50">
        <v>2.0257906000000001</v>
      </c>
      <c r="M31" s="71">
        <v>0.62325372689799996</v>
      </c>
      <c r="N31" s="20">
        <f t="shared" si="0"/>
        <v>-1.402536873102</v>
      </c>
      <c r="O31" s="66">
        <f t="shared" si="1"/>
        <v>-69.2340498125522</v>
      </c>
    </row>
    <row r="32" spans="1:15" ht="15.75" thickBot="1" x14ac:dyDescent="0.3">
      <c r="A32" s="107"/>
      <c r="B32" s="187"/>
      <c r="C32" s="188"/>
      <c r="D32" s="188"/>
      <c r="E32" s="142"/>
      <c r="F32" s="135"/>
      <c r="G32" s="94"/>
      <c r="H32" s="167"/>
      <c r="I32" s="130">
        <f t="shared" ref="I32" si="2">SUM(N32)</f>
        <v>-1.2344615339999976E-2</v>
      </c>
      <c r="J32" s="159"/>
      <c r="K32" s="78" t="s">
        <v>68</v>
      </c>
      <c r="L32" s="51">
        <v>1.8029904999999999</v>
      </c>
      <c r="M32" s="72">
        <v>1.79064588466</v>
      </c>
      <c r="N32" s="36">
        <f t="shared" si="0"/>
        <v>-1.2344615339999976E-2</v>
      </c>
      <c r="O32" s="22">
        <f t="shared" si="1"/>
        <v>-0.68467445280492711</v>
      </c>
    </row>
    <row r="33" spans="1:15" x14ac:dyDescent="0.25">
      <c r="A33" s="17"/>
      <c r="B33" s="20">
        <f>SUM(B5:B32)</f>
        <v>877.9834591</v>
      </c>
      <c r="C33" s="20">
        <f>SUM(C5:C32)</f>
        <v>877.983454483233</v>
      </c>
      <c r="D33" s="19"/>
      <c r="E33" s="18"/>
      <c r="F33" s="16"/>
      <c r="G33" s="18">
        <f>SUM(G5:G32)</f>
        <v>877.9834591</v>
      </c>
      <c r="H33" s="18">
        <f>SUM(H5:H32)</f>
        <v>877.983454483233</v>
      </c>
      <c r="I33" s="18"/>
      <c r="J33" s="20"/>
      <c r="K33" s="17"/>
      <c r="L33" s="18">
        <f>SUM(L5:L32)</f>
        <v>877.9834591</v>
      </c>
      <c r="M33" s="18">
        <f>SUM(M5:M32)</f>
        <v>877.98345448323278</v>
      </c>
      <c r="N33" s="20"/>
      <c r="O33" s="27"/>
    </row>
  </sheetData>
  <mergeCells count="75">
    <mergeCell ref="J30:J32"/>
    <mergeCell ref="H11:H12"/>
    <mergeCell ref="I11:I12"/>
    <mergeCell ref="J11:J12"/>
    <mergeCell ref="G11:G12"/>
    <mergeCell ref="G13:G14"/>
    <mergeCell ref="G15:G16"/>
    <mergeCell ref="G17:G19"/>
    <mergeCell ref="G20:G22"/>
    <mergeCell ref="G23:G26"/>
    <mergeCell ref="G27:G29"/>
    <mergeCell ref="G30:G32"/>
    <mergeCell ref="J13:J14"/>
    <mergeCell ref="J15:J16"/>
    <mergeCell ref="J17:J19"/>
    <mergeCell ref="J20:J22"/>
    <mergeCell ref="I30:I32"/>
    <mergeCell ref="F30:F32"/>
    <mergeCell ref="H5:H7"/>
    <mergeCell ref="I5:I7"/>
    <mergeCell ref="F11:F12"/>
    <mergeCell ref="F13:F14"/>
    <mergeCell ref="F15:F16"/>
    <mergeCell ref="F17:F19"/>
    <mergeCell ref="H13:H14"/>
    <mergeCell ref="I13:I14"/>
    <mergeCell ref="H15:H16"/>
    <mergeCell ref="I15:I16"/>
    <mergeCell ref="H17:H19"/>
    <mergeCell ref="I17:I19"/>
    <mergeCell ref="H20:H22"/>
    <mergeCell ref="I20:I22"/>
    <mergeCell ref="J5:J7"/>
    <mergeCell ref="H8:H10"/>
    <mergeCell ref="I8:I10"/>
    <mergeCell ref="J8:J10"/>
    <mergeCell ref="F8:F10"/>
    <mergeCell ref="A1:O1"/>
    <mergeCell ref="B5:B7"/>
    <mergeCell ref="B8:B12"/>
    <mergeCell ref="B13:B29"/>
    <mergeCell ref="A2:O2"/>
    <mergeCell ref="D3:E3"/>
    <mergeCell ref="I3:J3"/>
    <mergeCell ref="N3:O3"/>
    <mergeCell ref="F5:F7"/>
    <mergeCell ref="G5:G7"/>
    <mergeCell ref="A5:A7"/>
    <mergeCell ref="C5:C7"/>
    <mergeCell ref="E5:E7"/>
    <mergeCell ref="D5:D7"/>
    <mergeCell ref="A8:A12"/>
    <mergeCell ref="C8:C12"/>
    <mergeCell ref="D8:D12"/>
    <mergeCell ref="G8:G10"/>
    <mergeCell ref="F27:F29"/>
    <mergeCell ref="H27:H29"/>
    <mergeCell ref="A30:A32"/>
    <mergeCell ref="C30:C32"/>
    <mergeCell ref="E30:E32"/>
    <mergeCell ref="B30:B32"/>
    <mergeCell ref="D13:D29"/>
    <mergeCell ref="D30:D32"/>
    <mergeCell ref="A13:A29"/>
    <mergeCell ref="C13:C29"/>
    <mergeCell ref="E13:E29"/>
    <mergeCell ref="H30:H32"/>
    <mergeCell ref="H23:H26"/>
    <mergeCell ref="J27:J29"/>
    <mergeCell ref="I27:I29"/>
    <mergeCell ref="F20:F22"/>
    <mergeCell ref="F23:F26"/>
    <mergeCell ref="E8:E12"/>
    <mergeCell ref="J23:J26"/>
    <mergeCell ref="I23:I26"/>
  </mergeCells>
  <pageMargins left="0.25" right="0.25" top="0.75" bottom="0.75" header="0.3" footer="0.3"/>
  <pageSetup paperSize="8" orientation="landscape" r:id="rId1"/>
  <ignoredErrors>
    <ignoredError sqref="H5:H32 G5:G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D11" sqref="D11"/>
    </sheetView>
  </sheetViews>
  <sheetFormatPr defaultRowHeight="15" x14ac:dyDescent="0.25"/>
  <cols>
    <col min="1" max="1" width="3.42578125" customWidth="1"/>
    <col min="2" max="2" width="8.28515625" customWidth="1"/>
    <col min="3" max="3" width="22.7109375" customWidth="1"/>
    <col min="4" max="4" width="14.85546875" customWidth="1"/>
    <col min="5" max="5" width="19.5703125" customWidth="1"/>
  </cols>
  <sheetData>
    <row r="1" spans="1:15" ht="19.5" thickBot="1" x14ac:dyDescent="0.3">
      <c r="B1" s="173" t="s">
        <v>113</v>
      </c>
      <c r="C1" s="174"/>
      <c r="D1" s="174"/>
      <c r="E1" s="175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6" customHeight="1" thickBot="1" x14ac:dyDescent="0.3">
      <c r="A2" s="40"/>
      <c r="B2" s="146"/>
      <c r="C2" s="147"/>
      <c r="D2" s="147"/>
      <c r="E2" s="148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5" customHeight="1" thickBot="1" x14ac:dyDescent="0.3">
      <c r="A3" s="41"/>
      <c r="B3" s="176" t="s">
        <v>41</v>
      </c>
      <c r="C3" s="177"/>
      <c r="D3" s="46" t="s">
        <v>34</v>
      </c>
      <c r="E3" s="47" t="s">
        <v>32</v>
      </c>
    </row>
    <row r="4" spans="1:15" x14ac:dyDescent="0.25">
      <c r="A4" s="41"/>
      <c r="B4" s="44" t="s">
        <v>39</v>
      </c>
      <c r="C4" s="45"/>
      <c r="D4" s="85">
        <v>319.25789685479998</v>
      </c>
      <c r="E4" s="89">
        <f>D4/D7*100</f>
        <v>36.362632258794072</v>
      </c>
    </row>
    <row r="5" spans="1:15" x14ac:dyDescent="0.25">
      <c r="A5" s="41"/>
      <c r="B5" s="43" t="s">
        <v>40</v>
      </c>
      <c r="C5" s="42"/>
      <c r="D5" s="85">
        <v>558.72556315060001</v>
      </c>
      <c r="E5" s="64">
        <f>D5/D7*100</f>
        <v>63.637367741205921</v>
      </c>
    </row>
    <row r="6" spans="1:15" ht="5.25" customHeight="1" thickBot="1" x14ac:dyDescent="0.3">
      <c r="A6" s="41"/>
      <c r="B6" s="180"/>
      <c r="C6" s="181"/>
      <c r="D6" s="181"/>
      <c r="E6" s="182"/>
    </row>
    <row r="7" spans="1:15" ht="15.75" thickBot="1" x14ac:dyDescent="0.3">
      <c r="A7" s="41"/>
      <c r="B7" s="178" t="s">
        <v>38</v>
      </c>
      <c r="C7" s="179"/>
      <c r="D7" s="91">
        <f>SUM(D4:D5)</f>
        <v>877.98346000540005</v>
      </c>
      <c r="E7" s="90">
        <f>SUM(E4:E5)</f>
        <v>100</v>
      </c>
    </row>
  </sheetData>
  <mergeCells count="5">
    <mergeCell ref="B1:E1"/>
    <mergeCell ref="B3:C3"/>
    <mergeCell ref="B7:C7"/>
    <mergeCell ref="B6:E6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Legenda sintetica</vt:lpstr>
      <vt:lpstr>Superfici 1994</vt:lpstr>
      <vt:lpstr>Superfici 2011</vt:lpstr>
      <vt:lpstr>variazioni 1994-2011</vt:lpstr>
      <vt:lpstr>sintesi variazioni 1994-2011</vt:lpstr>
      <vt:lpstr>'variazioni 1994-2011'!Area_stampa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2014-12-29T15:18:20Z</dcterms:modified>
</cp:coreProperties>
</file>